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60" yWindow="15" windowWidth="11145" windowHeight="11550" tabRatio="794" activeTab="8"/>
  </bookViews>
  <sheets>
    <sheet name="пфхд прил1" sheetId="1" r:id="rId1"/>
    <sheet name="прил 1" sheetId="2" r:id="rId2"/>
    <sheet name="прил 2 (к гр.7 прил1)" sheetId="3" r:id="rId3"/>
    <sheet name="210 (мун)" sheetId="4" r:id="rId4"/>
    <sheet name="210 край" sheetId="5" r:id="rId5"/>
    <sheet name="212,213 (мун)" sheetId="6" r:id="rId6"/>
    <sheet name="212,213 край" sheetId="7" r:id="rId7"/>
    <sheet name="проч муниц" sheetId="8" r:id="rId8"/>
    <sheet name="221-224 край" sheetId="9" r:id="rId9"/>
    <sheet name="221-224 муниц" sheetId="10" r:id="rId10"/>
    <sheet name="225-340 муниц" sheetId="11" r:id="rId11"/>
    <sheet name="225-340 (кр)" sheetId="12" r:id="rId12"/>
    <sheet name="225-340 (с.счет)" sheetId="13" r:id="rId13"/>
  </sheets>
  <definedNames>
    <definedName name="sub_10026" localSheetId="1">'прил 1'!$A$63</definedName>
    <definedName name="sub_1003" localSheetId="1">'прил 1'!$A$78</definedName>
    <definedName name="sub_10081" localSheetId="0">'пфхд прил1'!#REF!</definedName>
    <definedName name="sub_10082" localSheetId="1">'прил 1'!#REF!</definedName>
    <definedName name="sub_1008201" localSheetId="1">'прил 1'!$A$1</definedName>
    <definedName name="sub_100821" localSheetId="1">'прил 1'!$B$9</definedName>
    <definedName name="sub_100822" localSheetId="1">'прил 1'!$B$10</definedName>
    <definedName name="sub_100823" localSheetId="1">'прил 1'!$B$12</definedName>
    <definedName name="sub_100824" localSheetId="1">'прил 1'!$B$13</definedName>
    <definedName name="sub_100825" localSheetId="1">'прил 1'!$B$14</definedName>
    <definedName name="sub_100826" localSheetId="1">'прил 1'!$B$15</definedName>
    <definedName name="sub_100827" localSheetId="1">'прил 1'!$B$16</definedName>
    <definedName name="sub_100828" localSheetId="1">'прил 1'!$B$17</definedName>
    <definedName name="sub_100829" localSheetId="1">'прил 1'!$B$19</definedName>
    <definedName name="sub_10083" localSheetId="1">'прил 1'!#REF!</definedName>
    <definedName name="sub_100831" localSheetId="1">'прил 1'!$B$57</definedName>
    <definedName name="sub_100832" localSheetId="1">'прил 1'!$B$59</definedName>
    <definedName name="sub_100833" localSheetId="1">'прил 1'!$B$60</definedName>
    <definedName name="sub_100841" localSheetId="1">'прил 1'!$A$66</definedName>
    <definedName name="sub_100842" localSheetId="1">'прил 1'!$B$67</definedName>
    <definedName name="sub_100843" localSheetId="1">'прил 1'!$B$68</definedName>
    <definedName name="sub_100844" localSheetId="1">'прил 1'!$B$70</definedName>
    <definedName name="sub_100851" localSheetId="1">'прил 1'!$A$77</definedName>
    <definedName name="sub_100852" localSheetId="1">'прил 1'!$A$75</definedName>
    <definedName name="sub_100853" localSheetId="1">'прил 1'!$A$76</definedName>
    <definedName name="sub_108113" localSheetId="0">'пфхд прил1'!$D$65</definedName>
    <definedName name="sub_10816" localSheetId="0">'пфхд прил1'!$D$56</definedName>
    <definedName name="sub_108210" localSheetId="1">'прил 1'!$B$20</definedName>
    <definedName name="sub_108211" localSheetId="1">'прил 1'!$A$21</definedName>
    <definedName name="sub_108212" localSheetId="1">'прил 1'!$A$25</definedName>
    <definedName name="sub_108213" localSheetId="1">'прил 1'!#REF!</definedName>
    <definedName name="sub_108214" localSheetId="1">'прил 1'!#REF!</definedName>
    <definedName name="sub_108215" localSheetId="1">'прил 1'!#REF!</definedName>
    <definedName name="sub_108216" localSheetId="1">'прил 1'!#REF!</definedName>
    <definedName name="sub_108217" localSheetId="1">'прил 1'!$A$34</definedName>
    <definedName name="sub_108218" localSheetId="1">'прил 1'!$A$35</definedName>
    <definedName name="sub_108219" localSheetId="1">'прил 1'!#REF!</definedName>
    <definedName name="sub_108220" localSheetId="1">'прил 1'!$A$37</definedName>
    <definedName name="sub_108221" localSheetId="1">'прил 1'!$A$38</definedName>
    <definedName name="sub_108222" localSheetId="1">'прил 1'!$A$39</definedName>
    <definedName name="sub_108223" localSheetId="1">'прил 1'!$A$40</definedName>
    <definedName name="sub_108224" localSheetId="1">'прил 1'!$A$41</definedName>
    <definedName name="Z_1836A171_DCF9_414F_85BD_9BDDF2699C4E_.wvu.PrintArea" localSheetId="1" hidden="1">'прил 1'!$A$1:$M$86</definedName>
    <definedName name="Z_1836A171_DCF9_414F_85BD_9BDDF2699C4E_.wvu.PrintArea" localSheetId="0" hidden="1">'пфхд прил1'!$A$1:$K$71</definedName>
    <definedName name="Z_1EEED006_729C_421E_9CB5_E6B031DFC6DD_.wvu.PrintArea" localSheetId="1" hidden="1">'прил 1'!$A$1:$M$86</definedName>
    <definedName name="Z_1EEED006_729C_421E_9CB5_E6B031DFC6DD_.wvu.PrintArea" localSheetId="0" hidden="1">'пфхд прил1'!$A$1:$K$71</definedName>
    <definedName name="Z_672E471B_FCAD_4072_BFE5_EE35F733C6C5_.wvu.PrintArea" localSheetId="0" hidden="1">'пфхд прил1'!$A$5:$M$43</definedName>
    <definedName name="Z_672E471B_FCAD_4072_BFE5_EE35F733C6C5_.wvu.PrintTitles" localSheetId="0" hidden="1">'пфхд прил1'!#REF!</definedName>
    <definedName name="Z_91E52ED8_98BA_4048_B0B1_FA3EE8C14B0E_.wvu.PrintArea" localSheetId="1" hidden="1">'прил 1'!$A$1:$M$86</definedName>
    <definedName name="Z_91E52ED8_98BA_4048_B0B1_FA3EE8C14B0E_.wvu.PrintArea" localSheetId="0" hidden="1">'пфхд прил1'!$A$1:$K$71</definedName>
    <definedName name="Z_B435C41A_C27D_4D23_922A_C718BB56624F_.wvu.PrintArea" localSheetId="0" hidden="1">'пфхд прил1'!$A$5:$M$43</definedName>
    <definedName name="Z_B435C41A_C27D_4D23_922A_C718BB56624F_.wvu.PrintTitles" localSheetId="0" hidden="1">'пфхд прил1'!#REF!</definedName>
    <definedName name="Z_FFACA479_7E66_4B47_8CC8_44097470AC37_.wvu.PrintArea" localSheetId="1" hidden="1">'прил 1'!$A$1:$M$86</definedName>
    <definedName name="Z_FFACA479_7E66_4B47_8CC8_44097470AC37_.wvu.PrintArea" localSheetId="0" hidden="1">'пфхд прил1'!$A$1:$K$71</definedName>
    <definedName name="_xlnm.Print_Area" localSheetId="1">'прил 1'!$A$1:$M$86</definedName>
    <definedName name="_xlnm.Print_Area" localSheetId="2">'прил 2 (к гр.7 прил1)'!$A$1:$J$60</definedName>
    <definedName name="_xlnm.Print_Area" localSheetId="0">'пфхд прил1'!$A$1:$K$71</definedName>
  </definedNames>
  <calcPr fullCalcOnLoad="1"/>
</workbook>
</file>

<file path=xl/comments2.xml><?xml version="1.0" encoding="utf-8"?>
<comments xmlns="http://schemas.openxmlformats.org/spreadsheetml/2006/main">
  <authors>
    <author>Ирина Миронова</author>
    <author>Админ</author>
  </authors>
  <commentList>
    <comment ref="D57" authorId="0">
      <text>
        <r>
          <rPr>
            <b/>
            <sz val="9"/>
            <rFont val="Tahoma"/>
            <family val="2"/>
          </rPr>
          <t>Ирина Миронова:</t>
        </r>
        <r>
          <rPr>
            <sz val="9"/>
            <rFont val="Tahoma"/>
            <family val="2"/>
          </rPr>
          <t xml:space="preserve">
= графа.4 стр.260 соотв. Года для БЮДЖ
= графа.7 стр.260 для АВТОНОМ
</t>
        </r>
      </text>
    </comment>
    <comment ref="J48" authorId="0">
      <text>
        <r>
          <rPr>
            <b/>
            <sz val="9"/>
            <rFont val="Tahoma"/>
            <family val="2"/>
          </rPr>
          <t>Ирина Миронова:</t>
        </r>
        <r>
          <rPr>
            <sz val="9"/>
            <rFont val="Tahoma"/>
            <family val="2"/>
          </rPr>
          <t xml:space="preserve">
для автономных учреждений</t>
        </r>
      </text>
    </comment>
    <comment ref="E75" authorId="0">
      <text>
        <r>
          <rPr>
            <b/>
            <sz val="9"/>
            <rFont val="Tahoma"/>
            <family val="2"/>
          </rPr>
          <t>Ирина Миронова:</t>
        </r>
        <r>
          <rPr>
            <sz val="9"/>
            <rFont val="Tahoma"/>
            <family val="2"/>
          </rPr>
          <t xml:space="preserve">
сумма публ.обяз.перед физ.лицом, подлежащих исполнению в денежной форме, полномочия по исполнению кот. От имени органом мест.самоуправления передаются учреждению.</t>
        </r>
      </text>
    </comment>
    <comment ref="E77" authorId="1">
      <text>
        <r>
          <rPr>
            <b/>
            <sz val="9"/>
            <rFont val="Tahoma"/>
            <family val="2"/>
          </rPr>
          <t>Админ:</t>
        </r>
        <r>
          <rPr>
            <sz val="9"/>
            <rFont val="Tahoma"/>
            <family val="2"/>
          </rPr>
          <t xml:space="preserve">
тип средств 30</t>
        </r>
      </text>
    </comment>
    <comment ref="G15" authorId="0">
      <text>
        <r>
          <rPr>
            <b/>
            <sz val="9"/>
            <rFont val="Tahoma"/>
            <family val="2"/>
          </rPr>
          <t>Ирина Миронова:</t>
        </r>
        <r>
          <rPr>
            <sz val="9"/>
            <rFont val="Tahoma"/>
            <family val="2"/>
          </rPr>
          <t xml:space="preserve">
Кронос</t>
        </r>
      </text>
    </comment>
  </commentList>
</comments>
</file>

<file path=xl/sharedStrings.xml><?xml version="1.0" encoding="utf-8"?>
<sst xmlns="http://schemas.openxmlformats.org/spreadsheetml/2006/main" count="1058" uniqueCount="456">
  <si>
    <t>Единица измерения: руб.</t>
  </si>
  <si>
    <t>Х</t>
  </si>
  <si>
    <t>(подпись)</t>
  </si>
  <si>
    <t>(расшифровка подписи)</t>
  </si>
  <si>
    <t>КОДЫ</t>
  </si>
  <si>
    <t>Дата</t>
  </si>
  <si>
    <t>по ОКЕИ</t>
  </si>
  <si>
    <t>Наименование показателя</t>
  </si>
  <si>
    <t>из них:</t>
  </si>
  <si>
    <t>в том числе:</t>
  </si>
  <si>
    <t>Начальник УО АМО</t>
  </si>
  <si>
    <t>В.А. Шевелев</t>
  </si>
  <si>
    <t>Наименование органа, осуществляющего функции и полномочия учредителя</t>
  </si>
  <si>
    <t>УТВЕРЖДАЮ</t>
  </si>
  <si>
    <t>(дата утверждения)</t>
  </si>
  <si>
    <t>Управление образования администрации  муниципального образования Новокубанский район</t>
  </si>
  <si>
    <t>Адрес фактического местонахождения</t>
  </si>
  <si>
    <t>№</t>
  </si>
  <si>
    <t>п/п</t>
  </si>
  <si>
    <t>Сумма, тыс. руб.</t>
  </si>
  <si>
    <t>Нефинансовые активы, всего:</t>
  </si>
  <si>
    <t>недвижимое имущество, всего:</t>
  </si>
  <si>
    <t>в том числе: остаточная стоимость</t>
  </si>
  <si>
    <t>особо ценное движимое имущество, всего:</t>
  </si>
  <si>
    <t>Финансовые активы, всего:</t>
  </si>
  <si>
    <t>денежные средства учреждения, всего</t>
  </si>
  <si>
    <t>денежные средства учреждения на счетах</t>
  </si>
  <si>
    <t>денежные средства учреждения, размещенные на депозиты в кредитной организации</t>
  </si>
  <si>
    <t>иные финансовые инструменты</t>
  </si>
  <si>
    <t>дебиторская задолженность по доходам</t>
  </si>
  <si>
    <t>дебиторская задолженность по расходам</t>
  </si>
  <si>
    <t>Обязательства, всего:</t>
  </si>
  <si>
    <t>долговые обязательства</t>
  </si>
  <si>
    <t>просроченная кредиторская задолженность</t>
  </si>
  <si>
    <t xml:space="preserve">на </t>
  </si>
  <si>
    <t>(последнюю отчетную дату)</t>
  </si>
  <si>
    <t>1.1.</t>
  </si>
  <si>
    <t>1.2.</t>
  </si>
  <si>
    <t>2.1.</t>
  </si>
  <si>
    <t>2.2.</t>
  </si>
  <si>
    <t>2.3.</t>
  </si>
  <si>
    <t>Код строки</t>
  </si>
  <si>
    <t>Объем финансового обеспечения, рублей (с точностью до двух знаков после запятой - 0,00)</t>
  </si>
  <si>
    <t>поступления от оказания услуг (выполнения работ) на платной основе и от иной приносящей доход деятельности</t>
  </si>
  <si>
    <t>из них гранты</t>
  </si>
  <si>
    <t>Поступления от доходов, всего:</t>
  </si>
  <si>
    <t>X</t>
  </si>
  <si>
    <t>доходы от оказания услуг, работ</t>
  </si>
  <si>
    <t>иные субсидии, предоставленные из бюджета</t>
  </si>
  <si>
    <t>прочие доходы</t>
  </si>
  <si>
    <t>доходы от операций с активами</t>
  </si>
  <si>
    <t>Выплаты по расходам, всего:</t>
  </si>
  <si>
    <t>в том числе на: выплаты персоналу всего:</t>
  </si>
  <si>
    <t>оплата труда и начисления на выплаты по оплате труда</t>
  </si>
  <si>
    <t>социальные и иные выплаты населению, всего</t>
  </si>
  <si>
    <t>уплату налогов, сборов и иных платежей, всего</t>
  </si>
  <si>
    <t>прочие расходы (кроме расходов на закупку товаров, работ, услуг)</t>
  </si>
  <si>
    <t>Поступление финансовых активов, всего:</t>
  </si>
  <si>
    <t>из них: увеличение остатков средств</t>
  </si>
  <si>
    <t>Выбытие финансовых активов, всего</t>
  </si>
  <si>
    <t>Из них: уменьшение остатков средств</t>
  </si>
  <si>
    <t>прочие выбытия</t>
  </si>
  <si>
    <t>Остаток средств на начало года</t>
  </si>
  <si>
    <t>Остаток средств на конец года</t>
  </si>
  <si>
    <t>(очередной финансовый год и плановый период).</t>
  </si>
  <si>
    <t>Код по бюджетной классификации Российской Федерации</t>
  </si>
  <si>
    <t>субсидия на финансовое обеспечение выполнения муниципального задания, их них:</t>
  </si>
  <si>
    <t>Всего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</si>
  <si>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</si>
  <si>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Сумма выплат по расходам на закупку товаров, работ и услуг, руб. (с точностью до двух знаков после запятой - 0,00</t>
  </si>
  <si>
    <t>всего на закупки</t>
  </si>
  <si>
    <t>на закупку товаров работ, услуг по году начала закупки:</t>
  </si>
  <si>
    <t>Год начала закупки</t>
  </si>
  <si>
    <t>Выплаты по расходам на закупку товаров, работ, услуг всего:</t>
  </si>
  <si>
    <t>0001</t>
  </si>
  <si>
    <t>1001</t>
  </si>
  <si>
    <t>2001</t>
  </si>
  <si>
    <t>на оплату контрактов заключенных до начала очередного финансового года:</t>
  </si>
  <si>
    <t>(должность лица, утверждающего документ)</t>
  </si>
  <si>
    <r>
      <rPr>
        <sz val="9"/>
        <rFont val="Times New Roman"/>
        <family val="1"/>
      </rPr>
      <t>Приложение № 1</t>
    </r>
    <r>
      <rPr>
        <sz val="8"/>
        <rFont val="Times New Roman"/>
        <family val="1"/>
      </rPr>
      <t xml:space="preserve"> к Порядку составления и утверждения плана финансово-хозяйственной деятельности муниципального бюджетного и автоносномного учреждения муниципального образования Новокубанский район, функции и полномочия учредителя в отношении которого осуществляет администрация муниципального образования Новокубанский район</t>
    </r>
  </si>
  <si>
    <r>
      <rPr>
        <sz val="9"/>
        <rFont val="Times New Roman"/>
        <family val="1"/>
      </rPr>
      <t>Приложение № 1</t>
    </r>
    <r>
      <rPr>
        <sz val="8"/>
        <rFont val="Times New Roman"/>
        <family val="1"/>
      </rPr>
      <t xml:space="preserve"> к постановлению администрации муниципального образования Новокубанский район от 20.07.2016 г.    № 625</t>
    </r>
  </si>
  <si>
    <t>ПЛАН</t>
  </si>
  <si>
    <t>Наименование  муниципального учреждения (подразделения)</t>
  </si>
  <si>
    <t>ИНН</t>
  </si>
  <si>
    <t>КПП</t>
  </si>
  <si>
    <t>Код по реестру</t>
  </si>
  <si>
    <t>по ОКВ</t>
  </si>
  <si>
    <t>финансово-хозяйственной деятельности на</t>
  </si>
  <si>
    <t xml:space="preserve">1.  Сведения о деятельности муниципального учреждения </t>
  </si>
  <si>
    <t>1.4. Общая балансовая стоимость недвижимого муниципального имущества на дату составления Плана, руб. в том числе:</t>
  </si>
  <si>
    <t>1.4.1. Стоимость имущества, закрепленного собственником имущества за  учреждением на праве оперативного управления, руб.</t>
  </si>
  <si>
    <t>1.4.2. Стоимость имущества, приобретенного учреждением (подразделением) за счет выделенных собственником имущества учреждения средств, руб.</t>
  </si>
  <si>
    <t>1.4.3. Стоимость имущества, приобретенного  учреждением за счет доходов, полученных от платной и иной приносящей доход деятельности, руб.</t>
  </si>
  <si>
    <t>1.5. Общая балансовая стоимость движимого муниципального имущества на дату составления Плана, руб. в том числе:</t>
  </si>
  <si>
    <t>1.5.1. Балансовая стоимость особо ценного движимого имущества , руб.</t>
  </si>
  <si>
    <t xml:space="preserve">2. Показатели финансового состояния учреждения (подразделения) </t>
  </si>
  <si>
    <r>
      <t xml:space="preserve">в соответствии с </t>
    </r>
    <r>
      <rPr>
        <sz val="10"/>
        <color indexed="30"/>
        <rFont val="Times New Roman"/>
        <family val="1"/>
      </rPr>
      <t>Федеральным законом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от 5 апреля 2013 года № 44-ФЗ </t>
    </r>
    <r>
      <rPr>
        <sz val="10"/>
        <rFont val="Times New Roman"/>
        <family val="1"/>
      </rPr>
      <t>«О контрактной системе в сфере закупок товаров, работ, услуг для обеспечения государственных и муниципальных нужд»</t>
    </r>
  </si>
  <si>
    <r>
      <t xml:space="preserve">в соответствии с </t>
    </r>
    <r>
      <rPr>
        <sz val="10"/>
        <color indexed="30"/>
        <rFont val="Times New Roman"/>
        <family val="1"/>
      </rPr>
      <t>Федеральным законом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от 18 июля 2011 года № 223-ФЗ</t>
    </r>
    <r>
      <rPr>
        <sz val="10"/>
        <rFont val="Times New Roman"/>
        <family val="1"/>
      </rPr>
      <t xml:space="preserve"> «О закупках товаров, работ, услуг отдельными видами юридических лиц»</t>
    </r>
  </si>
  <si>
    <t>безвозмездные перечисления  организациям</t>
  </si>
  <si>
    <t>доходы от штрафов, пеней, иных сумм принудительного изъятия</t>
  </si>
  <si>
    <t>3. Показатели по поступлениям и выплатам учреждения (подразделения) на</t>
  </si>
  <si>
    <t xml:space="preserve">4. Показатели выплат по расходам на закупку товаров, работ, услуг учреждения (подразделения) на </t>
  </si>
  <si>
    <t>выплаты</t>
  </si>
  <si>
    <t>х</t>
  </si>
  <si>
    <t>Сумма (руб., с точностью до двух знаков после запятой - 0,00)</t>
  </si>
  <si>
    <t>Поступление</t>
  </si>
  <si>
    <t>Выбытие</t>
  </si>
  <si>
    <t>Сумма (тыс. руб.)</t>
  </si>
  <si>
    <t>Объем публичных обязательств, всего:</t>
  </si>
  <si>
    <t>Объем средств, поступивших во временное распоряжение, всего:</t>
  </si>
  <si>
    <t>5. Сведения о средствах, поступающих во временное распоряжение учреждения (подразделения) на</t>
  </si>
  <si>
    <t xml:space="preserve">                                                                                                   </t>
  </si>
  <si>
    <t xml:space="preserve">  (очередной финансовый год)</t>
  </si>
  <si>
    <t>010</t>
  </si>
  <si>
    <t>020</t>
  </si>
  <si>
    <t>030</t>
  </si>
  <si>
    <t>040</t>
  </si>
  <si>
    <r>
      <t xml:space="preserve">Объем бюджетных инвестиций (в части переданных полномочий муниципального заказчика в соответствии с </t>
    </r>
    <r>
      <rPr>
        <sz val="12"/>
        <color indexed="8"/>
        <rFont val="Times New Roman"/>
        <family val="1"/>
      </rPr>
      <t>Бюджетным кодексом</t>
    </r>
    <r>
      <rPr>
        <sz val="12"/>
        <rFont val="Times New Roman"/>
        <family val="1"/>
      </rPr>
      <t xml:space="preserve"> Российской Федерации), всего:</t>
    </r>
  </si>
  <si>
    <t>6. Справочная информация</t>
  </si>
  <si>
    <t>Главный бухгалтер муниципального учреждения (подразделения)</t>
  </si>
  <si>
    <t>субсидии, предоставляемые в соответствии с абзацем вторым пункта 1 статьи 78.1 Бюджетного кодекса Российской Федерации (ИНЫЕ ЦЕЛИ)  (5)</t>
  </si>
  <si>
    <t>субсидии на осуществление капитальных вложений (6)</t>
  </si>
  <si>
    <t>бюджет муниципального образования Новокубанский район (4)</t>
  </si>
  <si>
    <t>краевой бюджет (4)</t>
  </si>
  <si>
    <t>средства обязательного медицинского страхования (при наличии) (7)</t>
  </si>
  <si>
    <t>всего (2)</t>
  </si>
  <si>
    <t>3</t>
  </si>
  <si>
    <t>доходы от собственности</t>
  </si>
  <si>
    <t xml:space="preserve">в том числе: </t>
  </si>
  <si>
    <t>1-ый год Планового периода</t>
  </si>
  <si>
    <t>2-ой год Планового периода</t>
  </si>
  <si>
    <t>прочие выплаты</t>
  </si>
  <si>
    <t>налог на имущество и земельный налог</t>
  </si>
  <si>
    <t>прочие налоги и сборы (загряз.окр.среды)</t>
  </si>
  <si>
    <t>Выплаты всего:</t>
  </si>
  <si>
    <t>130</t>
  </si>
  <si>
    <t>180</t>
  </si>
  <si>
    <t>111</t>
  </si>
  <si>
    <t>119</t>
  </si>
  <si>
    <t>112</t>
  </si>
  <si>
    <t>851</t>
  </si>
  <si>
    <t>853</t>
  </si>
  <si>
    <t>прочие поступление</t>
  </si>
  <si>
    <r>
      <t>расходы на закупку товаров, работ, услуг, всего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9"/>
        <rFont val="Times New Roman"/>
        <family val="1"/>
      </rPr>
      <t>(косгу 221,222,223,225,226,310,340)</t>
    </r>
  </si>
  <si>
    <t>СОГЛАСОВАНО</t>
  </si>
  <si>
    <t xml:space="preserve">                     (подпись)                                       (расшифровка подписи)</t>
  </si>
  <si>
    <t>кредиторская задолженность(товары, работы, услуги):</t>
  </si>
  <si>
    <t>кредиторская задолженность (по заработной плате и начислениям на заработную плату)</t>
  </si>
  <si>
    <t>2.4.</t>
  </si>
  <si>
    <t>2.5.</t>
  </si>
  <si>
    <t>3.</t>
  </si>
  <si>
    <t>3.1.</t>
  </si>
  <si>
    <t>3.2.</t>
  </si>
  <si>
    <t>Приложение № 2</t>
  </si>
  <si>
    <t>к Требованиям к плану финансово-хозяйственной</t>
  </si>
  <si>
    <t>деятельности государственного (муниципального) учреждения,</t>
  </si>
  <si>
    <t>утв. приказом Минфина России от 28 июля 2010 г. № 81н</t>
  </si>
  <si>
    <t>Расчеты (обоснования) к плану финансово-хозяйственной деятельности государственного (муниципального) учреждения</t>
  </si>
  <si>
    <t>1. Расчеты (обоснования) выплат персоналу (строка 210)</t>
  </si>
  <si>
    <t>Код видов расходов</t>
  </si>
  <si>
    <t>Источник финансового обеспечения</t>
  </si>
  <si>
    <t>1.1. Расчеты (обоснования) расходов на оплату труда</t>
  </si>
  <si>
    <t>Должность,</t>
  </si>
  <si>
    <t>Установленная</t>
  </si>
  <si>
    <t>Ежемесячная</t>
  </si>
  <si>
    <t>Районный</t>
  </si>
  <si>
    <t>Фонд оплаты</t>
  </si>
  <si>
    <t>группа</t>
  </si>
  <si>
    <t>численность,</t>
  </si>
  <si>
    <t>всего</t>
  </si>
  <si>
    <t>надбавка к</t>
  </si>
  <si>
    <t>коэффициент</t>
  </si>
  <si>
    <t>труда в год, руб.</t>
  </si>
  <si>
    <t>должностей</t>
  </si>
  <si>
    <t>единиц</t>
  </si>
  <si>
    <t>по</t>
  </si>
  <si>
    <t>по выплатам</t>
  </si>
  <si>
    <t>должностному</t>
  </si>
  <si>
    <t>компенсационного</t>
  </si>
  <si>
    <t>стимулирующего</t>
  </si>
  <si>
    <t>окладу, %</t>
  </si>
  <si>
    <t>окладу</t>
  </si>
  <si>
    <t>характера</t>
  </si>
  <si>
    <t>Итого:</t>
  </si>
  <si>
    <t>1.2. Расчеты (обоснования) выплат персоналу при направлении в служебные командировки</t>
  </si>
  <si>
    <t>Наименование расходов</t>
  </si>
  <si>
    <t>Средний размер</t>
  </si>
  <si>
    <t>Количество</t>
  </si>
  <si>
    <t>Сумма, руб.</t>
  </si>
  <si>
    <t>выплаты на одного</t>
  </si>
  <si>
    <t>работников,</t>
  </si>
  <si>
    <t>дней</t>
  </si>
  <si>
    <t>(гр. 3×гр. 4×гр.5)</t>
  </si>
  <si>
    <t>работника в день,</t>
  </si>
  <si>
    <t>чел.</t>
  </si>
  <si>
    <t>руб.</t>
  </si>
  <si>
    <t>1.3. Расчеты (обоснования) выплат персоналу по уходу за ребенком</t>
  </si>
  <si>
    <t>Численность</t>
  </si>
  <si>
    <t>Размер</t>
  </si>
  <si>
    <t>выплат в год</t>
  </si>
  <si>
    <t>получающих</t>
  </si>
  <si>
    <t>на одного</t>
  </si>
  <si>
    <t>(пособия)</t>
  </si>
  <si>
    <t>пособие</t>
  </si>
  <si>
    <t>работника</t>
  </si>
  <si>
    <t>в месяц, руб.</t>
  </si>
  <si>
    <t>1.4. Расчеты (обоснования) страховых взносов на обязательное страхование в Пенсионный</t>
  </si>
  <si>
    <t>фонд Российской Федерации, в Фонд социального страхования Российской Федерации,</t>
  </si>
  <si>
    <t>в Федеральный фонд обязательного медицинского страхования</t>
  </si>
  <si>
    <t>Наименование государственного внебюджетного фонда</t>
  </si>
  <si>
    <t>Размер базы</t>
  </si>
  <si>
    <t>Сумма взноса,</t>
  </si>
  <si>
    <t>для начисления</t>
  </si>
  <si>
    <t>страховых</t>
  </si>
  <si>
    <t>взносов, руб.</t>
  </si>
  <si>
    <t>Страховые взносы в Пенсионный фонд Российской Федерации, всего</t>
  </si>
  <si>
    <t>Страховые взносы в Фонд социального страхования Российской</t>
  </si>
  <si>
    <t>Федерации, всего</t>
  </si>
  <si>
    <t xml:space="preserve">обязательное социальное страхование на случай временной </t>
  </si>
  <si>
    <t>обязательное социальное страхование от несчастных случаев</t>
  </si>
  <si>
    <t>Страховые взносы в Федеральный фонд обязательного медицинского</t>
  </si>
  <si>
    <t>* Указываются страховые тарифы, дифференцированные по классам профессионального риска, установленные Федеральным законом от 22 декабря 2005 г. № 179-ФЗ «О страховых тарифах на обязательное социальное страхование от несчастных случаев на производстве и профессиональных заболеваний на 2006 год» (Собрание законодательства Российской Федерации, 2005, № 52, ст. 5592; 2015, № 51, ст.7233).</t>
  </si>
  <si>
    <t>2. Расчеты (обоснования) расходов на социальные и иные выплаты населению</t>
  </si>
  <si>
    <t>Размер одной</t>
  </si>
  <si>
    <t>Общая сумма</t>
  </si>
  <si>
    <t>выплаты, руб.</t>
  </si>
  <si>
    <t>выплат, руб.</t>
  </si>
  <si>
    <t>(гр. 3×гр. 4)</t>
  </si>
  <si>
    <t>3. Расчет (обоснование) расходов на уплату налогов, сборов и иных платежей</t>
  </si>
  <si>
    <t>Налоговая</t>
  </si>
  <si>
    <t xml:space="preserve">Ставка </t>
  </si>
  <si>
    <t>Сумма исчисленного</t>
  </si>
  <si>
    <t>база, руб.</t>
  </si>
  <si>
    <t>налога, %</t>
  </si>
  <si>
    <t>налога, подлежащего</t>
  </si>
  <si>
    <t>уплате, руб.</t>
  </si>
  <si>
    <t>(гр. 3×гр. 4/100)</t>
  </si>
  <si>
    <t>4. Расчет (обоснование) расходов на безвозмездные перечисления организациям</t>
  </si>
  <si>
    <t>5. Расчет (обоснование) прочих расходов</t>
  </si>
  <si>
    <t>(кроме расходов на закупку товаров, работ, услуг)</t>
  </si>
  <si>
    <t>6. Расчет (обоснование) расходов на закупку товаров, работ, услуг</t>
  </si>
  <si>
    <t>6.1. Расчет (обоснование) расходов на оплату услуг связи</t>
  </si>
  <si>
    <t>Стоимость</t>
  </si>
  <si>
    <t>номеров</t>
  </si>
  <si>
    <t>платежей</t>
  </si>
  <si>
    <t>за единицу,</t>
  </si>
  <si>
    <t>в год</t>
  </si>
  <si>
    <t>6.2. Расчет (обоснование) расходов на оплату транспортных услуг</t>
  </si>
  <si>
    <t>Цена услуги</t>
  </si>
  <si>
    <t>услуг</t>
  </si>
  <si>
    <t>перевозки,</t>
  </si>
  <si>
    <t>перевозки</t>
  </si>
  <si>
    <t>6.3. Расчет (обоснование) расходов на оплату коммунальных услуг</t>
  </si>
  <si>
    <t>Тариф</t>
  </si>
  <si>
    <t>Индексация,</t>
  </si>
  <si>
    <t>потребления</t>
  </si>
  <si>
    <t>(с учетом</t>
  </si>
  <si>
    <t>%</t>
  </si>
  <si>
    <t>(гр. 4×гр. 5×гр. 6)</t>
  </si>
  <si>
    <t>ресурсов</t>
  </si>
  <si>
    <t>НДС), руб.</t>
  </si>
  <si>
    <t>6.4. Расчет (обоснование) расходов на оплату аренды имущества</t>
  </si>
  <si>
    <t>Ставка</t>
  </si>
  <si>
    <t>арендной</t>
  </si>
  <si>
    <t>с учетом НДС,</t>
  </si>
  <si>
    <t>платы</t>
  </si>
  <si>
    <t>6.5. Расчет (обоснование) расходов на оплату работ, услуг по содержанию имущества</t>
  </si>
  <si>
    <t>Объект</t>
  </si>
  <si>
    <t>работ</t>
  </si>
  <si>
    <t>работ (услуг),</t>
  </si>
  <si>
    <t>(услуг)</t>
  </si>
  <si>
    <t>6.6. Расчет (обоснование) расходов на оплату прочих работ, услуг</t>
  </si>
  <si>
    <t>договоров</t>
  </si>
  <si>
    <t>услуги, руб.</t>
  </si>
  <si>
    <t>6.7. Расчет (обоснование) расходов на приобретение основных средств,</t>
  </si>
  <si>
    <t>материальных запасов</t>
  </si>
  <si>
    <t>Средняя</t>
  </si>
  <si>
    <t>стоимость,</t>
  </si>
  <si>
    <t>(гр. 2×гр. 3)</t>
  </si>
  <si>
    <t>краевой бюджет</t>
  </si>
  <si>
    <t>Исполнитель</t>
  </si>
  <si>
    <t>925 0701 01 1 01 60860 110</t>
  </si>
  <si>
    <t>муниципальный бюджет</t>
  </si>
  <si>
    <t>Интеренет</t>
  </si>
  <si>
    <t>925 0701 01 1 01 00590 240</t>
  </si>
  <si>
    <t>925 0701 01 1 01 00590 850</t>
  </si>
  <si>
    <r>
      <t>на производстве и профессиональных заболеваний по ставке</t>
    </r>
    <r>
      <rPr>
        <sz val="10"/>
        <color indexed="56"/>
        <rFont val="Times New Roman"/>
        <family val="1"/>
      </rPr>
      <t xml:space="preserve"> </t>
    </r>
    <r>
      <rPr>
        <b/>
        <sz val="10"/>
        <color indexed="17"/>
        <rFont val="Times New Roman"/>
        <family val="1"/>
      </rPr>
      <t>0,2 %</t>
    </r>
  </si>
  <si>
    <r>
      <t>нетрудоспособности и в связи с материнством по ставке</t>
    </r>
    <r>
      <rPr>
        <b/>
        <sz val="10"/>
        <rFont val="Times New Roman"/>
        <family val="1"/>
      </rPr>
      <t xml:space="preserve"> </t>
    </r>
    <r>
      <rPr>
        <b/>
        <sz val="10"/>
        <color indexed="17"/>
        <rFont val="Times New Roman"/>
        <family val="1"/>
      </rPr>
      <t>2,9 %</t>
    </r>
  </si>
  <si>
    <r>
      <t xml:space="preserve">страхования, всего (по ставке </t>
    </r>
    <r>
      <rPr>
        <b/>
        <sz val="10"/>
        <color indexed="17"/>
        <rFont val="Times New Roman"/>
        <family val="1"/>
      </rPr>
      <t>5,1 %</t>
    </r>
    <r>
      <rPr>
        <sz val="10"/>
        <rFont val="Times New Roman"/>
        <family val="1"/>
      </rPr>
      <t>)</t>
    </r>
  </si>
  <si>
    <t>Выплата по уходу за ребенком</t>
  </si>
  <si>
    <t>Абон.плата</t>
  </si>
  <si>
    <t>Газ (тыс.м3)</t>
  </si>
  <si>
    <t>Тепло (Гкал)</t>
  </si>
  <si>
    <t>Электрическая энергия (тыс.КВт)</t>
  </si>
  <si>
    <t>Вода, канализация (м3)</t>
  </si>
  <si>
    <t>Вывоз ЖБО</t>
  </si>
  <si>
    <t>средства от приносящей доход деятельности (род.плата)</t>
  </si>
  <si>
    <t>продукты</t>
  </si>
  <si>
    <t xml:space="preserve"> диз.топл, гсм</t>
  </si>
  <si>
    <t>материальные затраты (присмотр и уход)</t>
  </si>
  <si>
    <t>6.8. Расчет (обоснование) расходов на приобретение основных средств,</t>
  </si>
  <si>
    <t>дезинфекция</t>
  </si>
  <si>
    <t xml:space="preserve"> вывоз ТБО</t>
  </si>
  <si>
    <t>ТО АПС</t>
  </si>
  <si>
    <t>ТО газ.оборуд.</t>
  </si>
  <si>
    <t>ТО мед.техники</t>
  </si>
  <si>
    <t>ТО тревож.кнопки</t>
  </si>
  <si>
    <t>опрессовка сист.отопления</t>
  </si>
  <si>
    <t>охрана тревож.кнопки</t>
  </si>
  <si>
    <t>обучение</t>
  </si>
  <si>
    <t>ИТОГО по КВР 240, руб.</t>
  </si>
  <si>
    <t>ИТОГО по КВР 111, руб.</t>
  </si>
  <si>
    <t>ИТОГО по КВР 119, руб.</t>
  </si>
  <si>
    <r>
      <rPr>
        <sz val="9"/>
        <rFont val="Times New Roman"/>
        <family val="1"/>
      </rPr>
      <t>Приложение № 2</t>
    </r>
    <r>
      <rPr>
        <sz val="8"/>
        <rFont val="Times New Roman"/>
        <family val="1"/>
      </rPr>
      <t xml:space="preserve"> к постановлению администрации муниципального образования Новокубанский район от 20.07.2016 г.    № 625</t>
    </r>
  </si>
  <si>
    <r>
      <rPr>
        <sz val="9"/>
        <rFont val="Times New Roman"/>
        <family val="1"/>
      </rPr>
      <t>Приложение № 2</t>
    </r>
    <r>
      <rPr>
        <sz val="8"/>
        <rFont val="Times New Roman"/>
        <family val="1"/>
      </rPr>
      <t xml:space="preserve"> к Порядку составления и утверждения плана финансово-хозяйственной деятельности муниципального бюджетного и автоносномного учреждения муниципального образования Новокубанский район, функции и полномочия учредителя в отношении которого осуществляет администрация муниципального образования Новокубанский район</t>
    </r>
  </si>
  <si>
    <t>(наименование должности лица, утверждающего документ, наименование органа, осуществляющего функции и полномочия учредителя учреждения)</t>
  </si>
  <si>
    <t>СВЕДЕНИЯ ОБ ОПЕРАЦИЯХ С ЦЕЛЕВЫМИ СУБСИДИЯМИ,</t>
  </si>
  <si>
    <t xml:space="preserve">предоставленными муниципальному учреждению на </t>
  </si>
  <si>
    <r>
      <t xml:space="preserve">Форма по </t>
    </r>
    <r>
      <rPr>
        <sz val="10"/>
        <color indexed="8"/>
        <rFont val="Times New Roman"/>
        <family val="1"/>
      </rPr>
      <t>ОКУД</t>
    </r>
  </si>
  <si>
    <t>0501016</t>
  </si>
  <si>
    <t>Муниципальное учреждение (подразделение)</t>
  </si>
  <si>
    <t>по ОКПО</t>
  </si>
  <si>
    <t>55100964</t>
  </si>
  <si>
    <t>ИНН/КПП</t>
  </si>
  <si>
    <t>Дата представления предыдущих Сведений</t>
  </si>
  <si>
    <t>Наименование бюджета</t>
  </si>
  <si>
    <r>
      <t xml:space="preserve">по </t>
    </r>
    <r>
      <rPr>
        <sz val="10"/>
        <color indexed="8"/>
        <rFont val="Times New Roman"/>
        <family val="1"/>
      </rPr>
      <t>ОКТМО</t>
    </r>
  </si>
  <si>
    <t>03634101001</t>
  </si>
  <si>
    <r>
      <t xml:space="preserve">Глава по </t>
    </r>
    <r>
      <rPr>
        <sz val="10"/>
        <color indexed="8"/>
        <rFont val="Times New Roman"/>
        <family val="1"/>
      </rPr>
      <t>БК</t>
    </r>
  </si>
  <si>
    <t>Наименование органа, осуществляющего ведение лицевого счета</t>
  </si>
  <si>
    <t>Единица измерения: руб. (с точностью до второго десятичного знака)</t>
  </si>
  <si>
    <r>
      <t xml:space="preserve">по </t>
    </r>
    <r>
      <rPr>
        <sz val="10"/>
        <color indexed="8"/>
        <rFont val="Times New Roman"/>
        <family val="1"/>
      </rPr>
      <t>ОКЕИ</t>
    </r>
  </si>
  <si>
    <t>383</t>
  </si>
  <si>
    <t>_____________________________________</t>
  </si>
  <si>
    <r>
      <t xml:space="preserve">по </t>
    </r>
    <r>
      <rPr>
        <sz val="10"/>
        <color indexed="8"/>
        <rFont val="Times New Roman"/>
        <family val="1"/>
      </rPr>
      <t>ОКВ</t>
    </r>
  </si>
  <si>
    <t>643</t>
  </si>
  <si>
    <t>  (наименование иностранной валюты)</t>
  </si>
  <si>
    <t>Наименование субсидии</t>
  </si>
  <si>
    <t>Код субсидии</t>
  </si>
  <si>
    <r>
      <t xml:space="preserve">Код по </t>
    </r>
    <r>
      <rPr>
        <sz val="12"/>
        <color indexed="8"/>
        <rFont val="Times New Roman"/>
        <family val="1"/>
      </rPr>
      <t>бюджетной классификации</t>
    </r>
    <r>
      <rPr>
        <sz val="12"/>
        <rFont val="Times New Roman"/>
        <family val="1"/>
      </rPr>
      <t xml:space="preserve"> Российской Федерации</t>
    </r>
  </si>
  <si>
    <t>Код объекта ФАИП</t>
  </si>
  <si>
    <t xml:space="preserve">Разрешенный к использованию остаток субсидии прошлых лет на начало </t>
  </si>
  <si>
    <t>Суммы возврата дебиторской задолженности прошлых лет</t>
  </si>
  <si>
    <t>Планируемые</t>
  </si>
  <si>
    <t>код</t>
  </si>
  <si>
    <t>сумма</t>
  </si>
  <si>
    <t>поступления</t>
  </si>
  <si>
    <t>Номер страницы</t>
  </si>
  <si>
    <t>Всего страниц</t>
  </si>
  <si>
    <t xml:space="preserve">                                                                                                                                                                               (подпись)                                                                 (расшифровка подписи)</t>
  </si>
  <si>
    <t xml:space="preserve">                                                                                                                                                              (подпись)                                                                   (расшифровка подписи)</t>
  </si>
  <si>
    <t xml:space="preserve">                                                                                         (должность)                                         (подпись)                                    (расшифровка подписи)                       (телефон)</t>
  </si>
  <si>
    <t xml:space="preserve">                                                                                                     </t>
  </si>
  <si>
    <t>Заведующий  МДОАУ № 11</t>
  </si>
  <si>
    <t>Муниципальное дошкольное образовательное автономное учреждение детский сад № 11 "Тополек"  г.Новокубанска муниципального образования Новокубанский район</t>
  </si>
  <si>
    <t>925 0701 06 2 00 10140 244 225</t>
  </si>
  <si>
    <t>Заведующий МДОАУ № 11                        ___________________                                      В.А.Бацаева</t>
  </si>
  <si>
    <t>приобретение мз</t>
  </si>
  <si>
    <t>медосмотр</t>
  </si>
  <si>
    <t>352241, Краснодарский край, г.Новокубанск, ул.Крестьянская 34</t>
  </si>
  <si>
    <t>2343019427/234301001</t>
  </si>
  <si>
    <t>925</t>
  </si>
  <si>
    <t>120</t>
  </si>
  <si>
    <t>140</t>
  </si>
  <si>
    <t>150</t>
  </si>
  <si>
    <t>110</t>
  </si>
  <si>
    <t>310</t>
  </si>
  <si>
    <t>850</t>
  </si>
  <si>
    <t>242</t>
  </si>
  <si>
    <t>244</t>
  </si>
  <si>
    <t>500</t>
  </si>
  <si>
    <t>600</t>
  </si>
  <si>
    <t>Начальник Управления образования администрации  муниципального образования Новокубанский район</t>
  </si>
  <si>
    <t>В.А.Шевелев</t>
  </si>
  <si>
    <t>краевой бюджет (50.06.00)</t>
  </si>
  <si>
    <t>925 0701 01 1 01 00590 110</t>
  </si>
  <si>
    <t>* Указываются страховые тарифы, дифференцированные по классам профессионального риска, установленные Федеральным законом от 22 декабря 2005 г. № 179-ФЗ «О страховых тарифах на обязательное социальное страхование от несчастных случаев на производстве и про</t>
  </si>
  <si>
    <t>экология, иные платежи (штрафы)</t>
  </si>
  <si>
    <t>ИТОГО , руб.</t>
  </si>
  <si>
    <t>Укрепление правопорядка, профилактика правонарушений и терроризма</t>
  </si>
  <si>
    <t>061.01.5001</t>
  </si>
  <si>
    <t>925 0701 06 3 00 10150 244 226</t>
  </si>
  <si>
    <t>061.01.4002</t>
  </si>
  <si>
    <t>МЦП "Развитие образования" (проведение текущего и капитального ремонта)</t>
  </si>
  <si>
    <t>010.90.2001</t>
  </si>
  <si>
    <t>МЦП "Развитие образования" (приобретение движимого имущества)</t>
  </si>
  <si>
    <t>010.90.1001</t>
  </si>
  <si>
    <t>925 0701 01101 09010 244 310</t>
  </si>
  <si>
    <t>061.01.4001</t>
  </si>
  <si>
    <t>925 0701 06200 10140 244 225</t>
  </si>
  <si>
    <t>925 0701 06200 10140 244 226</t>
  </si>
  <si>
    <t>О.В. Петрова</t>
  </si>
  <si>
    <t>МЦП "Развитие образования" (составление сметной документации и строительный надзор)</t>
  </si>
  <si>
    <t>011.02.2008</t>
  </si>
  <si>
    <t>заправка картриджей</t>
  </si>
  <si>
    <t>приобретение ос</t>
  </si>
  <si>
    <t>925 0701 01101 09020 243 225</t>
  </si>
  <si>
    <t>925 0701 01101 09010 244 340</t>
  </si>
  <si>
    <t>МЦП "Обеспечение безопасности населения" (противопожарные мероприятия)</t>
  </si>
  <si>
    <t>К.С. Костенко</t>
  </si>
  <si>
    <r>
      <t xml:space="preserve">Главный бухгалтер муниципального учреждения             ___________________                                  </t>
    </r>
    <r>
      <rPr>
        <u val="single"/>
        <sz val="14"/>
        <rFont val="Times New Roman"/>
        <family val="1"/>
      </rPr>
      <t xml:space="preserve"> К.С. Костенко</t>
    </r>
  </si>
  <si>
    <t>925 0701 06200 10140 244 310</t>
  </si>
  <si>
    <t>925 0701 06200 10140 244 340</t>
  </si>
  <si>
    <t>МЦП "Обеспечение безопасности населеия" (за оказание охранных услуг по физической охране)</t>
  </si>
  <si>
    <t>2</t>
  </si>
  <si>
    <t>краевой бюджет (70.03.01)</t>
  </si>
  <si>
    <t>925 0701 01101 09020 244 225</t>
  </si>
  <si>
    <t>МЦП "Обеспечение безопасности населеия" (на установку видеонаблюдения)</t>
  </si>
  <si>
    <t>925 0701 06 3 00 10150 244 225</t>
  </si>
  <si>
    <t>925 0702 01102 10220 243 226</t>
  </si>
  <si>
    <t>проф.обучение</t>
  </si>
  <si>
    <t>Т.Н. Куроченко</t>
  </si>
  <si>
    <t>2019 год и на плановый период 2020 и 2021 гг.</t>
  </si>
  <si>
    <t>В.А. Бацаева</t>
  </si>
  <si>
    <t>на 2020 год</t>
  </si>
  <si>
    <t>на 2021 год</t>
  </si>
  <si>
    <t>2019год</t>
  </si>
  <si>
    <t>2019</t>
  </si>
  <si>
    <t>на 2019 г.                    очередной финансовый год</t>
  </si>
  <si>
    <t>на 2020 г.                1-ый год планового периода</t>
  </si>
  <si>
    <t>на 2021г.                2-ой год планового периода</t>
  </si>
  <si>
    <t>на 2021 г.                2-ой год планового периода</t>
  </si>
  <si>
    <t>Исполнитель: тел. 3-14-92</t>
  </si>
  <si>
    <r>
      <t>Ответственный исполнитель   бухгалтер      _______________                           О.В. Петрова</t>
    </r>
    <r>
      <rPr>
        <u val="single"/>
        <sz val="14"/>
        <rFont val="Times New Roman"/>
        <family val="1"/>
      </rPr>
      <t xml:space="preserve">                  тел.31492</t>
    </r>
  </si>
  <si>
    <t>Обслуживающий персонал</t>
  </si>
  <si>
    <r>
      <t xml:space="preserve">по ставке </t>
    </r>
    <r>
      <rPr>
        <b/>
        <sz val="10"/>
        <color indexed="17"/>
        <rFont val="Times New Roman"/>
        <family val="1"/>
      </rPr>
      <t>22,0 %</t>
    </r>
  </si>
  <si>
    <t>муниципальный бюджет 70.06.00.</t>
  </si>
  <si>
    <t>Земельный налог 925 0701 01 1 01 00590 851</t>
  </si>
  <si>
    <t>Экология 925 0701 01 1 01 00590 853</t>
  </si>
  <si>
    <t>дератизация, дезинсекция</t>
  </si>
  <si>
    <t>4</t>
  </si>
  <si>
    <t>5</t>
  </si>
  <si>
    <t>6</t>
  </si>
  <si>
    <t>Административный персонал</t>
  </si>
  <si>
    <t>Педагогический персонал</t>
  </si>
  <si>
    <t>Служащие</t>
  </si>
  <si>
    <t>Учебно-вспомогательный персонал</t>
  </si>
  <si>
    <t>Медицинский персонал</t>
  </si>
  <si>
    <r>
      <t>по ставке 2</t>
    </r>
    <r>
      <rPr>
        <b/>
        <sz val="10"/>
        <color indexed="17"/>
        <rFont val="Times New Roman"/>
        <family val="1"/>
      </rPr>
      <t>2,0 %</t>
    </r>
  </si>
  <si>
    <t>спецоценка условий труда</t>
  </si>
  <si>
    <t>925 0701 01 1 01 60860 110 70.03.00</t>
  </si>
  <si>
    <t>приказ от 12.12.2018 №710-342342руб.</t>
  </si>
  <si>
    <t>Среднемесячный размер оплаты труда на одного работника, руб.</t>
  </si>
  <si>
    <t>10=гр4хгр3х12мес</t>
  </si>
  <si>
    <t>пиказ от 12.12.2018 № 711-54000руб.</t>
  </si>
  <si>
    <t>МЦП «Обеспечение безопасности населения на 2019 год» Противопожарные мероприятия по обслуживанию установленного оборудования (Кронос)</t>
  </si>
  <si>
    <t>2997,99</t>
  </si>
  <si>
    <t>Е.А.Воронина</t>
  </si>
  <si>
    <t>16.01.2019</t>
  </si>
  <si>
    <t>кредитрская задолженнгость</t>
  </si>
  <si>
    <t>925 0701 01 1 01 60860 240</t>
  </si>
  <si>
    <t>краевой бюджет 70.03.01</t>
  </si>
  <si>
    <t>приказ от 30.01.2019 №56-120000руб.</t>
  </si>
  <si>
    <t xml:space="preserve">1.2. Виды деятельности муниципального  учреждения (подразделения):  реализация образовательных программ дошкольного образования; реализация дополнительных платных образовательных услуг за пределами основной образовательной программы дошкольного образования; осуществление присмотра и ухода за детьми  </t>
  </si>
  <si>
    <t>1.3. Перечень услуг (работ),  относящихся в соответствии с уством (положением подразделения) к основным видам деятельности учреждения (подразделения), предоставление которых для физических и юридических лиц осуществляется, в том числе за плату: реализация образовательных программ дошкольного образования; реализация дополнительных платных образовательных услуг за пределами основной образовательной программы дошкольного образования; осуществление присмотра и ухода за детьми</t>
  </si>
  <si>
    <t>1.1. Цели деятельности  учреждения (подразделения): формирование общей культуры личности детей дошкольного возраста, на основе усвоения, реализуемых Учреждением основной образовательной и дополнительных образовательных программ в соответствии с федеральными государственными образовательными стандартами, воспитание у детей дошкольного возраста гражданственности, трудолюбия, уважения к правам и свободам человека, любви к окружающей природе, Родине, семье, формирование здорового образа жизни; создание условия для реализации гражданами РФ гарантированного государством права на получение общедоступного и бесплатного дошкольного образования в соответствии с федеральными государственными образовательными стандартами, а также права на получение бесплатного и за плату  дополнительного образования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</si>
</sst>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"/>
    <numFmt numFmtId="182" formatCode="0.0%"/>
    <numFmt numFmtId="183" formatCode="[$-FC19]d\ mmmm\ yyyy\ &quot;г.&quot;"/>
    <numFmt numFmtId="184" formatCode="[$-FC19]dd\ mmmm\ yyyy\ \г\.;@"/>
    <numFmt numFmtId="185" formatCode="#,##0.00\ &quot;₽&quot;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[$-F800]dddd\,\ mmmm\ dd\,\ yyyy"/>
    <numFmt numFmtId="191" formatCode="dd/mm/yy;@"/>
    <numFmt numFmtId="192" formatCode="#,##0_ ;\-#,##0\ "/>
    <numFmt numFmtId="193" formatCode="#,##0.00_ ;\-#,##0.00\ "/>
  </numFmts>
  <fonts count="82">
    <font>
      <sz val="10"/>
      <name val="Arial"/>
      <family val="0"/>
    </font>
    <font>
      <sz val="8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b/>
      <i/>
      <u val="single"/>
      <sz val="14"/>
      <name val="Times New Roman"/>
      <family val="1"/>
    </font>
    <font>
      <sz val="12"/>
      <name val="Arial"/>
      <family val="2"/>
    </font>
    <font>
      <b/>
      <sz val="20"/>
      <name val="Times New Roman"/>
      <family val="1"/>
    </font>
    <font>
      <sz val="10"/>
      <color indexed="30"/>
      <name val="Times New Roman"/>
      <family val="1"/>
    </font>
    <font>
      <b/>
      <i/>
      <sz val="12"/>
      <name val="Times New Roman"/>
      <family val="1"/>
    </font>
    <font>
      <sz val="14"/>
      <name val="Arial"/>
      <family val="2"/>
    </font>
    <font>
      <i/>
      <sz val="12"/>
      <name val="Arial"/>
      <family val="2"/>
    </font>
    <font>
      <sz val="12"/>
      <color indexed="8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Arial"/>
      <family val="2"/>
    </font>
    <font>
      <b/>
      <i/>
      <sz val="9"/>
      <name val="Times New Roman"/>
      <family val="1"/>
    </font>
    <font>
      <b/>
      <i/>
      <sz val="10"/>
      <name val="Times New Roman"/>
      <family val="1"/>
    </font>
    <font>
      <b/>
      <u val="single"/>
      <sz val="1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9"/>
      <name val="Times New Roman"/>
      <family val="1"/>
    </font>
    <font>
      <b/>
      <i/>
      <sz val="14"/>
      <color indexed="63"/>
      <name val="Times New Roman"/>
      <family val="1"/>
    </font>
    <font>
      <sz val="12"/>
      <color indexed="60"/>
      <name val="Times New Roman"/>
      <family val="1"/>
    </font>
    <font>
      <sz val="12"/>
      <color indexed="63"/>
      <name val="Times New Roman"/>
      <family val="1"/>
    </font>
    <font>
      <sz val="9"/>
      <color indexed="21"/>
      <name val="Times New Roman"/>
      <family val="1"/>
    </font>
    <font>
      <i/>
      <sz val="8"/>
      <name val="Times New Roman"/>
      <family val="1"/>
    </font>
    <font>
      <i/>
      <sz val="12"/>
      <name val="Times New Roman"/>
      <family val="1"/>
    </font>
    <font>
      <b/>
      <sz val="6"/>
      <name val="Times New Roman"/>
      <family val="1"/>
    </font>
    <font>
      <sz val="6"/>
      <name val="Times New Roman"/>
      <family val="1"/>
    </font>
    <font>
      <sz val="10"/>
      <color indexed="56"/>
      <name val="Times New Roman"/>
      <family val="1"/>
    </font>
    <font>
      <b/>
      <sz val="10"/>
      <color indexed="17"/>
      <name val="Times New Roman"/>
      <family val="1"/>
    </font>
    <font>
      <u val="single"/>
      <sz val="10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4"/>
      <color indexed="8"/>
      <name val="Times New Roman"/>
      <family val="1"/>
    </font>
    <font>
      <b/>
      <u val="single"/>
      <sz val="14"/>
      <name val="Arial"/>
      <family val="2"/>
    </font>
    <font>
      <sz val="10"/>
      <color indexed="8"/>
      <name val="Times New Roman"/>
      <family val="1"/>
    </font>
    <font>
      <sz val="10"/>
      <name val="Calibri"/>
      <family val="2"/>
    </font>
    <font>
      <u val="single"/>
      <sz val="14"/>
      <name val="Times New Roman"/>
      <family val="1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1" applyNumberFormat="0" applyAlignment="0" applyProtection="0"/>
    <xf numFmtId="0" fontId="67" fillId="27" borderId="2" applyNumberFormat="0" applyAlignment="0" applyProtection="0"/>
    <xf numFmtId="0" fontId="6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3" fillId="28" borderId="7" applyNumberFormat="0" applyAlignment="0" applyProtection="0"/>
    <xf numFmtId="0" fontId="74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76" fillId="30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0" fillId="32" borderId="0" applyNumberFormat="0" applyBorder="0" applyAlignment="0" applyProtection="0"/>
  </cellStyleXfs>
  <cellXfs count="690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4" fontId="8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13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justify" vertical="center" wrapText="1"/>
    </xf>
    <xf numFmtId="0" fontId="5" fillId="0" borderId="13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right" vertical="center"/>
    </xf>
    <xf numFmtId="0" fontId="3" fillId="0" borderId="15" xfId="0" applyFont="1" applyBorder="1" applyAlignment="1">
      <alignment vertical="center" wrapText="1"/>
    </xf>
    <xf numFmtId="0" fontId="3" fillId="0" borderId="13" xfId="0" applyFont="1" applyBorder="1" applyAlignment="1">
      <alignment horizontal="justify" vertical="center" wrapText="1"/>
    </xf>
    <xf numFmtId="0" fontId="3" fillId="0" borderId="12" xfId="0" applyFont="1" applyBorder="1" applyAlignment="1">
      <alignment horizontal="justify" vertical="center" wrapText="1"/>
    </xf>
    <xf numFmtId="0" fontId="0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justify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22" xfId="0" applyFont="1" applyBorder="1" applyAlignment="1">
      <alignment horizontal="center" vertical="center" wrapText="1"/>
    </xf>
    <xf numFmtId="4" fontId="3" fillId="0" borderId="18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0" xfId="0" applyFont="1" applyAlignment="1">
      <alignment horizontal="right"/>
    </xf>
    <xf numFmtId="49" fontId="3" fillId="0" borderId="20" xfId="0" applyNumberFormat="1" applyFont="1" applyBorder="1" applyAlignment="1">
      <alignment horizontal="center" vertical="center" wrapText="1"/>
    </xf>
    <xf numFmtId="4" fontId="3" fillId="0" borderId="2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14" fillId="0" borderId="0" xfId="0" applyFont="1" applyAlignment="1">
      <alignment/>
    </xf>
    <xf numFmtId="0" fontId="3" fillId="0" borderId="23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6" fillId="0" borderId="0" xfId="0" applyFont="1" applyBorder="1" applyAlignment="1">
      <alignment horizontal="center" vertical="center"/>
    </xf>
    <xf numFmtId="184" fontId="2" fillId="0" borderId="0" xfId="0" applyNumberFormat="1" applyFont="1" applyBorder="1" applyAlignment="1">
      <alignment horizontal="right" vertical="center"/>
    </xf>
    <xf numFmtId="0" fontId="3" fillId="33" borderId="0" xfId="0" applyFont="1" applyFill="1" applyAlignment="1">
      <alignment vertical="center" wrapText="1"/>
    </xf>
    <xf numFmtId="0" fontId="0" fillId="33" borderId="0" xfId="0" applyFont="1" applyFill="1" applyAlignment="1">
      <alignment/>
    </xf>
    <xf numFmtId="0" fontId="3" fillId="0" borderId="0" xfId="0" applyFont="1" applyFill="1" applyAlignment="1">
      <alignment vertical="center" wrapText="1"/>
    </xf>
    <xf numFmtId="0" fontId="0" fillId="0" borderId="0" xfId="0" applyFont="1" applyFill="1" applyAlignment="1">
      <alignment/>
    </xf>
    <xf numFmtId="0" fontId="1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2" fontId="4" fillId="0" borderId="0" xfId="0" applyNumberFormat="1" applyFont="1" applyBorder="1" applyAlignment="1">
      <alignment vertical="center"/>
    </xf>
    <xf numFmtId="0" fontId="17" fillId="0" borderId="0" xfId="0" applyFont="1" applyAlignment="1">
      <alignment/>
    </xf>
    <xf numFmtId="0" fontId="10" fillId="0" borderId="0" xfId="0" applyFont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18" fillId="0" borderId="0" xfId="0" applyFont="1" applyAlignment="1">
      <alignment/>
    </xf>
    <xf numFmtId="49" fontId="3" fillId="33" borderId="11" xfId="0" applyNumberFormat="1" applyFont="1" applyFill="1" applyBorder="1" applyAlignment="1">
      <alignment horizontal="center" vertical="center" wrapText="1"/>
    </xf>
    <xf numFmtId="4" fontId="3" fillId="33" borderId="11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28" fillId="0" borderId="0" xfId="0" applyFont="1" applyAlignment="1">
      <alignment vertical="center"/>
    </xf>
    <xf numFmtId="0" fontId="5" fillId="0" borderId="0" xfId="0" applyFont="1" applyBorder="1" applyAlignment="1">
      <alignment vertical="center" wrapText="1"/>
    </xf>
    <xf numFmtId="0" fontId="13" fillId="0" borderId="0" xfId="0" applyFont="1" applyBorder="1" applyAlignment="1">
      <alignment horizontal="justify" vertical="center" wrapText="1"/>
    </xf>
    <xf numFmtId="0" fontId="5" fillId="0" borderId="0" xfId="0" applyFont="1" applyAlignment="1">
      <alignment vertical="top" wrapText="1"/>
    </xf>
    <xf numFmtId="0" fontId="6" fillId="0" borderId="0" xfId="0" applyFont="1" applyAlignment="1">
      <alignment horizontal="center" vertical="top" wrapText="1"/>
    </xf>
    <xf numFmtId="0" fontId="5" fillId="0" borderId="16" xfId="0" applyFont="1" applyBorder="1" applyAlignment="1">
      <alignment vertical="top" wrapText="1"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left" vertical="top" wrapText="1"/>
    </xf>
    <xf numFmtId="0" fontId="5" fillId="0" borderId="0" xfId="0" applyFont="1" applyBorder="1" applyAlignment="1">
      <alignment horizontal="left" wrapText="1"/>
    </xf>
    <xf numFmtId="0" fontId="3" fillId="33" borderId="24" xfId="0" applyFont="1" applyFill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left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justify" vertical="center" wrapText="1"/>
    </xf>
    <xf numFmtId="0" fontId="3" fillId="0" borderId="18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6" fillId="0" borderId="20" xfId="0" applyFont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171" fontId="3" fillId="0" borderId="23" xfId="0" applyNumberFormat="1" applyFont="1" applyBorder="1" applyAlignment="1">
      <alignment horizontal="center" vertical="center" wrapText="1"/>
    </xf>
    <xf numFmtId="171" fontId="3" fillId="0" borderId="24" xfId="0" applyNumberFormat="1" applyFont="1" applyBorder="1" applyAlignment="1">
      <alignment horizontal="center" vertical="center" wrapText="1"/>
    </xf>
    <xf numFmtId="171" fontId="3" fillId="0" borderId="25" xfId="0" applyNumberFormat="1" applyFont="1" applyBorder="1" applyAlignment="1">
      <alignment horizontal="center" vertical="center" wrapText="1"/>
    </xf>
    <xf numFmtId="171" fontId="3" fillId="0" borderId="24" xfId="0" applyNumberFormat="1" applyFont="1" applyBorder="1" applyAlignment="1">
      <alignment vertical="center" wrapText="1"/>
    </xf>
    <xf numFmtId="171" fontId="3" fillId="33" borderId="24" xfId="0" applyNumberFormat="1" applyFont="1" applyFill="1" applyBorder="1" applyAlignment="1">
      <alignment horizontal="center" vertical="center" wrapText="1"/>
    </xf>
    <xf numFmtId="171" fontId="3" fillId="0" borderId="24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 wrapText="1"/>
    </xf>
    <xf numFmtId="49" fontId="7" fillId="33" borderId="11" xfId="0" applyNumberFormat="1" applyFont="1" applyFill="1" applyBorder="1" applyAlignment="1">
      <alignment horizontal="center" vertical="center" wrapText="1"/>
    </xf>
    <xf numFmtId="49" fontId="7" fillId="0" borderId="2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top" wrapText="1"/>
    </xf>
    <xf numFmtId="0" fontId="22" fillId="0" borderId="0" xfId="0" applyFont="1" applyAlignment="1">
      <alignment/>
    </xf>
    <xf numFmtId="0" fontId="7" fillId="0" borderId="20" xfId="0" applyFont="1" applyBorder="1" applyAlignment="1">
      <alignment vertical="center" wrapText="1"/>
    </xf>
    <xf numFmtId="0" fontId="22" fillId="0" borderId="16" xfId="0" applyFont="1" applyBorder="1" applyAlignment="1">
      <alignment/>
    </xf>
    <xf numFmtId="0" fontId="7" fillId="0" borderId="22" xfId="0" applyFont="1" applyBorder="1" applyAlignment="1">
      <alignment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25" xfId="0" applyFont="1" applyFill="1" applyBorder="1" applyAlignment="1">
      <alignment horizontal="center" vertical="center" wrapText="1"/>
    </xf>
    <xf numFmtId="171" fontId="3" fillId="0" borderId="27" xfId="0" applyNumberFormat="1" applyFont="1" applyBorder="1" applyAlignment="1">
      <alignment horizontal="center" vertical="center" wrapText="1"/>
    </xf>
    <xf numFmtId="0" fontId="3" fillId="34" borderId="28" xfId="0" applyFont="1" applyFill="1" applyBorder="1" applyAlignment="1">
      <alignment horizontal="center" vertical="center" wrapText="1"/>
    </xf>
    <xf numFmtId="171" fontId="3" fillId="34" borderId="28" xfId="0" applyNumberFormat="1" applyFont="1" applyFill="1" applyBorder="1" applyAlignment="1">
      <alignment horizontal="center" vertical="center" wrapText="1"/>
    </xf>
    <xf numFmtId="184" fontId="5" fillId="0" borderId="29" xfId="0" applyNumberFormat="1" applyFont="1" applyBorder="1" applyAlignment="1">
      <alignment horizontal="center"/>
    </xf>
    <xf numFmtId="49" fontId="21" fillId="0" borderId="0" xfId="0" applyNumberFormat="1" applyFont="1" applyAlignment="1">
      <alignment horizontal="center" vertical="center"/>
    </xf>
    <xf numFmtId="49" fontId="22" fillId="0" borderId="0" xfId="0" applyNumberFormat="1" applyFont="1" applyAlignment="1">
      <alignment horizontal="center"/>
    </xf>
    <xf numFmtId="49" fontId="7" fillId="0" borderId="22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49" fontId="22" fillId="0" borderId="0" xfId="0" applyNumberFormat="1" applyFont="1" applyBorder="1" applyAlignment="1">
      <alignment horizontal="center"/>
    </xf>
    <xf numFmtId="0" fontId="3" fillId="34" borderId="3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justify" vertical="center"/>
    </xf>
    <xf numFmtId="0" fontId="0" fillId="0" borderId="0" xfId="0" applyFont="1" applyAlignment="1">
      <alignment horizontal="justify" vertical="center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vertical="top" wrapText="1"/>
    </xf>
    <xf numFmtId="184" fontId="25" fillId="0" borderId="0" xfId="0" applyNumberFormat="1" applyFont="1" applyAlignment="1">
      <alignment horizontal="left" vertical="top"/>
    </xf>
    <xf numFmtId="0" fontId="3" fillId="33" borderId="31" xfId="0" applyFont="1" applyFill="1" applyBorder="1" applyAlignment="1">
      <alignment horizontal="left" vertical="center" wrapText="1"/>
    </xf>
    <xf numFmtId="0" fontId="3" fillId="33" borderId="32" xfId="0" applyFont="1" applyFill="1" applyBorder="1" applyAlignment="1">
      <alignment horizontal="center" vertical="center" wrapText="1"/>
    </xf>
    <xf numFmtId="171" fontId="3" fillId="33" borderId="32" xfId="0" applyNumberFormat="1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34" xfId="0" applyFont="1" applyBorder="1" applyAlignment="1">
      <alignment horizontal="left" vertical="center" wrapText="1"/>
    </xf>
    <xf numFmtId="0" fontId="3" fillId="33" borderId="33" xfId="0" applyFont="1" applyFill="1" applyBorder="1" applyAlignment="1">
      <alignment horizontal="left" vertical="center" wrapText="1"/>
    </xf>
    <xf numFmtId="0" fontId="3" fillId="0" borderId="35" xfId="0" applyFont="1" applyBorder="1" applyAlignment="1">
      <alignment horizontal="left" vertical="center" wrapText="1"/>
    </xf>
    <xf numFmtId="0" fontId="3" fillId="0" borderId="36" xfId="0" applyFont="1" applyBorder="1" applyAlignment="1">
      <alignment horizontal="left" vertical="center" wrapText="1"/>
    </xf>
    <xf numFmtId="0" fontId="3" fillId="0" borderId="37" xfId="0" applyFont="1" applyBorder="1" applyAlignment="1">
      <alignment horizontal="center" vertical="center" wrapText="1"/>
    </xf>
    <xf numFmtId="171" fontId="3" fillId="0" borderId="37" xfId="0" applyNumberFormat="1" applyFont="1" applyBorder="1" applyAlignment="1">
      <alignment horizontal="center" vertical="center" wrapText="1"/>
    </xf>
    <xf numFmtId="0" fontId="8" fillId="0" borderId="25" xfId="0" applyFont="1" applyBorder="1" applyAlignment="1">
      <alignment horizontal="left" vertical="center" wrapText="1"/>
    </xf>
    <xf numFmtId="0" fontId="8" fillId="0" borderId="25" xfId="0" applyFont="1" applyBorder="1" applyAlignment="1">
      <alignment horizontal="center" vertical="center" wrapText="1"/>
    </xf>
    <xf numFmtId="171" fontId="8" fillId="0" borderId="25" xfId="0" applyNumberFormat="1" applyFont="1" applyBorder="1" applyAlignment="1">
      <alignment horizontal="center" vertical="center" wrapText="1"/>
    </xf>
    <xf numFmtId="49" fontId="3" fillId="0" borderId="38" xfId="0" applyNumberFormat="1" applyFont="1" applyBorder="1" applyAlignment="1">
      <alignment horizontal="center" vertical="center" wrapText="1"/>
    </xf>
    <xf numFmtId="49" fontId="3" fillId="0" borderId="39" xfId="0" applyNumberFormat="1" applyFont="1" applyBorder="1" applyAlignment="1">
      <alignment horizontal="center" vertical="center" wrapText="1"/>
    </xf>
    <xf numFmtId="49" fontId="3" fillId="0" borderId="40" xfId="0" applyNumberFormat="1" applyFont="1" applyBorder="1" applyAlignment="1">
      <alignment horizontal="center" vertical="center" wrapText="1"/>
    </xf>
    <xf numFmtId="49" fontId="3" fillId="34" borderId="41" xfId="0" applyNumberFormat="1" applyFont="1" applyFill="1" applyBorder="1" applyAlignment="1">
      <alignment horizontal="center" vertical="center" wrapText="1"/>
    </xf>
    <xf numFmtId="49" fontId="8" fillId="0" borderId="40" xfId="0" applyNumberFormat="1" applyFont="1" applyBorder="1" applyAlignment="1">
      <alignment horizontal="center" vertical="center" wrapText="1"/>
    </xf>
    <xf numFmtId="49" fontId="3" fillId="33" borderId="42" xfId="0" applyNumberFormat="1" applyFont="1" applyFill="1" applyBorder="1" applyAlignment="1">
      <alignment horizontal="center" vertical="center" wrapText="1"/>
    </xf>
    <xf numFmtId="49" fontId="3" fillId="33" borderId="39" xfId="0" applyNumberFormat="1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171" fontId="3" fillId="0" borderId="35" xfId="0" applyNumberFormat="1" applyFont="1" applyBorder="1" applyAlignment="1">
      <alignment horizontal="center" vertical="center" wrapText="1"/>
    </xf>
    <xf numFmtId="171" fontId="3" fillId="0" borderId="33" xfId="0" applyNumberFormat="1" applyFont="1" applyBorder="1" applyAlignment="1">
      <alignment vertical="center" wrapText="1"/>
    </xf>
    <xf numFmtId="171" fontId="3" fillId="0" borderId="33" xfId="0" applyNumberFormat="1" applyFont="1" applyBorder="1" applyAlignment="1">
      <alignment horizontal="center" vertical="center" wrapText="1"/>
    </xf>
    <xf numFmtId="171" fontId="3" fillId="0" borderId="34" xfId="0" applyNumberFormat="1" applyFont="1" applyBorder="1" applyAlignment="1">
      <alignment vertical="center" wrapText="1"/>
    </xf>
    <xf numFmtId="171" fontId="3" fillId="34" borderId="30" xfId="0" applyNumberFormat="1" applyFont="1" applyFill="1" applyBorder="1" applyAlignment="1">
      <alignment horizontal="center" vertical="center" wrapText="1"/>
    </xf>
    <xf numFmtId="171" fontId="3" fillId="0" borderId="35" xfId="0" applyNumberFormat="1" applyFont="1" applyBorder="1" applyAlignment="1">
      <alignment vertical="center" wrapText="1"/>
    </xf>
    <xf numFmtId="171" fontId="8" fillId="0" borderId="34" xfId="0" applyNumberFormat="1" applyFont="1" applyBorder="1" applyAlignment="1">
      <alignment vertical="center" wrapText="1"/>
    </xf>
    <xf numFmtId="171" fontId="3" fillId="33" borderId="31" xfId="0" applyNumberFormat="1" applyFont="1" applyFill="1" applyBorder="1" applyAlignment="1">
      <alignment vertical="center" wrapText="1"/>
    </xf>
    <xf numFmtId="171" fontId="3" fillId="0" borderId="33" xfId="0" applyNumberFormat="1" applyFont="1" applyFill="1" applyBorder="1" applyAlignment="1">
      <alignment vertical="center" wrapText="1"/>
    </xf>
    <xf numFmtId="171" fontId="3" fillId="33" borderId="33" xfId="0" applyNumberFormat="1" applyFont="1" applyFill="1" applyBorder="1" applyAlignment="1">
      <alignment vertical="center" wrapText="1"/>
    </xf>
    <xf numFmtId="171" fontId="3" fillId="0" borderId="36" xfId="0" applyNumberFormat="1" applyFont="1" applyBorder="1" applyAlignment="1">
      <alignment vertical="center" wrapText="1"/>
    </xf>
    <xf numFmtId="171" fontId="3" fillId="0" borderId="38" xfId="0" applyNumberFormat="1" applyFont="1" applyBorder="1" applyAlignment="1">
      <alignment horizontal="center" vertical="center" wrapText="1"/>
    </xf>
    <xf numFmtId="171" fontId="3" fillId="0" borderId="39" xfId="0" applyNumberFormat="1" applyFont="1" applyBorder="1" applyAlignment="1">
      <alignment horizontal="center" vertical="center" wrapText="1"/>
    </xf>
    <xf numFmtId="171" fontId="3" fillId="0" borderId="40" xfId="0" applyNumberFormat="1" applyFont="1" applyBorder="1" applyAlignment="1">
      <alignment horizontal="center" vertical="center" wrapText="1"/>
    </xf>
    <xf numFmtId="171" fontId="3" fillId="34" borderId="41" xfId="0" applyNumberFormat="1" applyFont="1" applyFill="1" applyBorder="1" applyAlignment="1">
      <alignment horizontal="center" vertical="center" wrapText="1"/>
    </xf>
    <xf numFmtId="171" fontId="3" fillId="0" borderId="43" xfId="0" applyNumberFormat="1" applyFont="1" applyBorder="1" applyAlignment="1">
      <alignment horizontal="center" vertical="center" wrapText="1"/>
    </xf>
    <xf numFmtId="171" fontId="8" fillId="0" borderId="40" xfId="0" applyNumberFormat="1" applyFont="1" applyBorder="1" applyAlignment="1">
      <alignment horizontal="center" vertical="center" wrapText="1"/>
    </xf>
    <xf numFmtId="171" fontId="3" fillId="33" borderId="42" xfId="0" applyNumberFormat="1" applyFont="1" applyFill="1" applyBorder="1" applyAlignment="1">
      <alignment horizontal="center" vertical="center" wrapText="1"/>
    </xf>
    <xf numFmtId="171" fontId="3" fillId="33" borderId="39" xfId="0" applyNumberFormat="1" applyFont="1" applyFill="1" applyBorder="1" applyAlignment="1">
      <alignment horizontal="center" vertical="center" wrapText="1"/>
    </xf>
    <xf numFmtId="171" fontId="3" fillId="0" borderId="44" xfId="0" applyNumberFormat="1" applyFont="1" applyBorder="1" applyAlignment="1">
      <alignment horizontal="center" vertical="center" wrapText="1"/>
    </xf>
    <xf numFmtId="0" fontId="29" fillId="0" borderId="0" xfId="0" applyFont="1" applyAlignment="1">
      <alignment horizontal="left"/>
    </xf>
    <xf numFmtId="184" fontId="3" fillId="0" borderId="0" xfId="0" applyNumberFormat="1" applyFont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5" fillId="0" borderId="29" xfId="0" applyFont="1" applyBorder="1" applyAlignment="1">
      <alignment horizontal="right"/>
    </xf>
    <xf numFmtId="0" fontId="29" fillId="0" borderId="12" xfId="0" applyFont="1" applyBorder="1" applyAlignment="1">
      <alignment horizontal="justify" vertical="center" wrapText="1"/>
    </xf>
    <xf numFmtId="16" fontId="5" fillId="0" borderId="12" xfId="0" applyNumberFormat="1" applyFont="1" applyBorder="1" applyAlignment="1">
      <alignment horizontal="justify" vertical="center" wrapText="1"/>
    </xf>
    <xf numFmtId="0" fontId="11" fillId="0" borderId="29" xfId="0" applyFont="1" applyBorder="1" applyAlignment="1">
      <alignment vertical="center"/>
    </xf>
    <xf numFmtId="0" fontId="23" fillId="0" borderId="29" xfId="0" applyFont="1" applyBorder="1" applyAlignment="1">
      <alignment vertical="center"/>
    </xf>
    <xf numFmtId="14" fontId="28" fillId="0" borderId="0" xfId="0" applyNumberFormat="1" applyFont="1" applyBorder="1" applyAlignment="1">
      <alignment vertical="center"/>
    </xf>
    <xf numFmtId="0" fontId="0" fillId="0" borderId="0" xfId="0" applyAlignment="1">
      <alignment horizontal="left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32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4" fillId="0" borderId="0" xfId="0" applyFont="1" applyAlignment="1">
      <alignment horizontal="center"/>
    </xf>
    <xf numFmtId="0" fontId="34" fillId="0" borderId="0" xfId="0" applyFont="1" applyAlignment="1">
      <alignment horizontal="left"/>
    </xf>
    <xf numFmtId="0" fontId="35" fillId="0" borderId="0" xfId="0" applyFont="1" applyAlignment="1">
      <alignment horizontal="left"/>
    </xf>
    <xf numFmtId="0" fontId="35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0" fontId="11" fillId="0" borderId="0" xfId="0" applyFont="1" applyAlignment="1">
      <alignment vertical="center"/>
    </xf>
    <xf numFmtId="0" fontId="28" fillId="0" borderId="0" xfId="0" applyFont="1" applyAlignment="1">
      <alignment horizontal="justify" vertical="center"/>
    </xf>
    <xf numFmtId="0" fontId="3" fillId="0" borderId="0" xfId="0" applyFont="1" applyBorder="1" applyAlignment="1">
      <alignment horizontal="right"/>
    </xf>
    <xf numFmtId="193" fontId="3" fillId="0" borderId="35" xfId="0" applyNumberFormat="1" applyFont="1" applyBorder="1" applyAlignment="1">
      <alignment horizontal="center" vertical="center" wrapText="1"/>
    </xf>
    <xf numFmtId="193" fontId="3" fillId="0" borderId="45" xfId="0" applyNumberFormat="1" applyFont="1" applyBorder="1" applyAlignment="1">
      <alignment horizontal="center" vertical="center" wrapText="1"/>
    </xf>
    <xf numFmtId="193" fontId="3" fillId="0" borderId="33" xfId="0" applyNumberFormat="1" applyFont="1" applyBorder="1" applyAlignment="1">
      <alignment horizontal="center" vertical="center" wrapText="1"/>
    </xf>
    <xf numFmtId="193" fontId="3" fillId="0" borderId="46" xfId="0" applyNumberFormat="1" applyFont="1" applyBorder="1" applyAlignment="1">
      <alignment horizontal="center" vertical="center" wrapText="1"/>
    </xf>
    <xf numFmtId="193" fontId="3" fillId="34" borderId="30" xfId="0" applyNumberFormat="1" applyFont="1" applyFill="1" applyBorder="1" applyAlignment="1">
      <alignment horizontal="center" vertical="center" wrapText="1"/>
    </xf>
    <xf numFmtId="193" fontId="3" fillId="34" borderId="47" xfId="0" applyNumberFormat="1" applyFont="1" applyFill="1" applyBorder="1" applyAlignment="1">
      <alignment horizontal="center" vertical="center" wrapText="1"/>
    </xf>
    <xf numFmtId="193" fontId="3" fillId="33" borderId="31" xfId="0" applyNumberFormat="1" applyFont="1" applyFill="1" applyBorder="1" applyAlignment="1">
      <alignment horizontal="center" vertical="center" wrapText="1"/>
    </xf>
    <xf numFmtId="193" fontId="3" fillId="33" borderId="48" xfId="0" applyNumberFormat="1" applyFont="1" applyFill="1" applyBorder="1" applyAlignment="1">
      <alignment horizontal="center" vertical="center" wrapText="1"/>
    </xf>
    <xf numFmtId="193" fontId="3" fillId="33" borderId="33" xfId="0" applyNumberFormat="1" applyFont="1" applyFill="1" applyBorder="1" applyAlignment="1">
      <alignment horizontal="center" vertical="center" wrapText="1"/>
    </xf>
    <xf numFmtId="193" fontId="3" fillId="33" borderId="46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right"/>
    </xf>
    <xf numFmtId="0" fontId="8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4" fontId="3" fillId="0" borderId="0" xfId="0" applyNumberFormat="1" applyFont="1" applyBorder="1" applyAlignment="1">
      <alignment horizontal="center"/>
    </xf>
    <xf numFmtId="0" fontId="8" fillId="33" borderId="30" xfId="0" applyFont="1" applyFill="1" applyBorder="1" applyAlignment="1">
      <alignment horizontal="left" vertical="center" wrapText="1"/>
    </xf>
    <xf numFmtId="0" fontId="8" fillId="33" borderId="28" xfId="0" applyFont="1" applyFill="1" applyBorder="1" applyAlignment="1">
      <alignment horizontal="center" vertical="center" wrapText="1"/>
    </xf>
    <xf numFmtId="49" fontId="8" fillId="33" borderId="41" xfId="0" applyNumberFormat="1" applyFont="1" applyFill="1" applyBorder="1" applyAlignment="1">
      <alignment horizontal="center" vertical="center" wrapText="1"/>
    </xf>
    <xf numFmtId="171" fontId="8" fillId="33" borderId="30" xfId="0" applyNumberFormat="1" applyFont="1" applyFill="1" applyBorder="1" applyAlignment="1">
      <alignment horizontal="center" vertical="center" wrapText="1"/>
    </xf>
    <xf numFmtId="171" fontId="8" fillId="33" borderId="28" xfId="0" applyNumberFormat="1" applyFont="1" applyFill="1" applyBorder="1" applyAlignment="1">
      <alignment horizontal="center" vertical="center" wrapText="1"/>
    </xf>
    <xf numFmtId="171" fontId="8" fillId="33" borderId="41" xfId="0" applyNumberFormat="1" applyFont="1" applyFill="1" applyBorder="1" applyAlignment="1">
      <alignment horizontal="center" vertical="center" wrapText="1"/>
    </xf>
    <xf numFmtId="193" fontId="8" fillId="33" borderId="30" xfId="0" applyNumberFormat="1" applyFont="1" applyFill="1" applyBorder="1" applyAlignment="1">
      <alignment horizontal="center" vertical="center" wrapText="1"/>
    </xf>
    <xf numFmtId="193" fontId="8" fillId="33" borderId="47" xfId="0" applyNumberFormat="1" applyFont="1" applyFill="1" applyBorder="1" applyAlignment="1">
      <alignment horizontal="center" vertical="center" wrapText="1"/>
    </xf>
    <xf numFmtId="0" fontId="8" fillId="33" borderId="0" xfId="0" applyFont="1" applyFill="1" applyAlignment="1">
      <alignment vertical="center" wrapText="1"/>
    </xf>
    <xf numFmtId="0" fontId="20" fillId="33" borderId="0" xfId="0" applyFont="1" applyFill="1" applyAlignment="1">
      <alignment/>
    </xf>
    <xf numFmtId="0" fontId="8" fillId="33" borderId="30" xfId="0" applyFont="1" applyFill="1" applyBorder="1" applyAlignment="1">
      <alignment vertical="center" wrapText="1"/>
    </xf>
    <xf numFmtId="171" fontId="8" fillId="33" borderId="30" xfId="0" applyNumberFormat="1" applyFont="1" applyFill="1" applyBorder="1" applyAlignment="1">
      <alignment vertical="center" wrapText="1"/>
    </xf>
    <xf numFmtId="171" fontId="8" fillId="33" borderId="28" xfId="0" applyNumberFormat="1" applyFont="1" applyFill="1" applyBorder="1" applyAlignment="1">
      <alignment vertical="center" wrapText="1"/>
    </xf>
    <xf numFmtId="171" fontId="8" fillId="33" borderId="47" xfId="0" applyNumberFormat="1" applyFont="1" applyFill="1" applyBorder="1" applyAlignment="1">
      <alignment vertical="center" wrapText="1"/>
    </xf>
    <xf numFmtId="171" fontId="8" fillId="33" borderId="22" xfId="0" applyNumberFormat="1" applyFont="1" applyFill="1" applyBorder="1" applyAlignment="1">
      <alignment horizontal="center" vertical="center" wrapText="1"/>
    </xf>
    <xf numFmtId="193" fontId="8" fillId="33" borderId="30" xfId="0" applyNumberFormat="1" applyFont="1" applyFill="1" applyBorder="1" applyAlignment="1">
      <alignment vertical="center" wrapText="1"/>
    </xf>
    <xf numFmtId="193" fontId="8" fillId="33" borderId="47" xfId="0" applyNumberFormat="1" applyFont="1" applyFill="1" applyBorder="1" applyAlignment="1">
      <alignment vertical="center" wrapText="1"/>
    </xf>
    <xf numFmtId="0" fontId="20" fillId="33" borderId="0" xfId="0" applyFont="1" applyFill="1" applyAlignment="1">
      <alignment/>
    </xf>
    <xf numFmtId="0" fontId="0" fillId="0" borderId="0" xfId="0" applyFont="1" applyFill="1" applyAlignment="1">
      <alignment/>
    </xf>
    <xf numFmtId="0" fontId="8" fillId="0" borderId="0" xfId="0" applyFont="1" applyAlignment="1">
      <alignment vertical="center" wrapText="1"/>
    </xf>
    <xf numFmtId="0" fontId="8" fillId="33" borderId="49" xfId="0" applyFont="1" applyFill="1" applyBorder="1" applyAlignment="1">
      <alignment horizontal="left" vertical="center" wrapText="1"/>
    </xf>
    <xf numFmtId="0" fontId="8" fillId="33" borderId="50" xfId="0" applyFont="1" applyFill="1" applyBorder="1" applyAlignment="1">
      <alignment horizontal="center" vertical="center" wrapText="1"/>
    </xf>
    <xf numFmtId="49" fontId="8" fillId="33" borderId="51" xfId="0" applyNumberFormat="1" applyFont="1" applyFill="1" applyBorder="1" applyAlignment="1">
      <alignment horizontal="center" vertical="center" wrapText="1"/>
    </xf>
    <xf numFmtId="171" fontId="8" fillId="33" borderId="50" xfId="0" applyNumberFormat="1" applyFont="1" applyFill="1" applyBorder="1" applyAlignment="1">
      <alignment horizontal="center" vertical="center" wrapText="1"/>
    </xf>
    <xf numFmtId="171" fontId="8" fillId="33" borderId="51" xfId="0" applyNumberFormat="1" applyFont="1" applyFill="1" applyBorder="1" applyAlignment="1">
      <alignment horizontal="center" vertical="center" wrapText="1"/>
    </xf>
    <xf numFmtId="193" fontId="8" fillId="33" borderId="49" xfId="0" applyNumberFormat="1" applyFont="1" applyFill="1" applyBorder="1" applyAlignment="1">
      <alignment horizontal="center" vertical="center" wrapText="1"/>
    </xf>
    <xf numFmtId="193" fontId="8" fillId="33" borderId="52" xfId="0" applyNumberFormat="1" applyFont="1" applyFill="1" applyBorder="1" applyAlignment="1">
      <alignment horizontal="center" vertical="center" wrapText="1"/>
    </xf>
    <xf numFmtId="0" fontId="35" fillId="0" borderId="0" xfId="0" applyFont="1" applyBorder="1" applyAlignment="1">
      <alignment horizontal="left"/>
    </xf>
    <xf numFmtId="0" fontId="38" fillId="0" borderId="0" xfId="0" applyFont="1" applyBorder="1" applyAlignment="1">
      <alignment horizontal="left"/>
    </xf>
    <xf numFmtId="0" fontId="38" fillId="0" borderId="0" xfId="0" applyFont="1" applyBorder="1" applyAlignment="1">
      <alignment horizontal="right"/>
    </xf>
    <xf numFmtId="179" fontId="8" fillId="33" borderId="30" xfId="58" applyFont="1" applyFill="1" applyBorder="1" applyAlignment="1">
      <alignment vertical="center" wrapText="1"/>
    </xf>
    <xf numFmtId="179" fontId="8" fillId="33" borderId="28" xfId="58" applyFont="1" applyFill="1" applyBorder="1" applyAlignment="1">
      <alignment horizontal="center" vertical="center" wrapText="1"/>
    </xf>
    <xf numFmtId="179" fontId="8" fillId="33" borderId="49" xfId="58" applyFont="1" applyFill="1" applyBorder="1" applyAlignment="1">
      <alignment vertical="center" wrapText="1"/>
    </xf>
    <xf numFmtId="179" fontId="8" fillId="33" borderId="50" xfId="58" applyFont="1" applyFill="1" applyBorder="1" applyAlignment="1">
      <alignment horizontal="center" vertical="center" wrapText="1"/>
    </xf>
    <xf numFmtId="4" fontId="5" fillId="0" borderId="24" xfId="0" applyNumberFormat="1" applyFont="1" applyBorder="1" applyAlignment="1">
      <alignment horizontal="center" vertical="center" wrapText="1"/>
    </xf>
    <xf numFmtId="4" fontId="3" fillId="0" borderId="20" xfId="0" applyNumberFormat="1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right"/>
    </xf>
    <xf numFmtId="49" fontId="5" fillId="0" borderId="19" xfId="0" applyNumberFormat="1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49" fontId="0" fillId="0" borderId="0" xfId="0" applyNumberFormat="1" applyAlignment="1">
      <alignment/>
    </xf>
    <xf numFmtId="0" fontId="6" fillId="0" borderId="0" xfId="0" applyFont="1" applyBorder="1" applyAlignment="1">
      <alignment wrapText="1"/>
    </xf>
    <xf numFmtId="0" fontId="5" fillId="0" borderId="0" xfId="0" applyFont="1" applyBorder="1" applyAlignment="1">
      <alignment/>
    </xf>
    <xf numFmtId="0" fontId="41" fillId="0" borderId="0" xfId="0" applyFont="1" applyAlignment="1">
      <alignment horizontal="left" vertical="center"/>
    </xf>
    <xf numFmtId="184" fontId="5" fillId="0" borderId="0" xfId="0" applyNumberFormat="1" applyFont="1" applyBorder="1" applyAlignment="1">
      <alignment/>
    </xf>
    <xf numFmtId="0" fontId="42" fillId="0" borderId="0" xfId="0" applyFont="1" applyAlignment="1">
      <alignment/>
    </xf>
    <xf numFmtId="0" fontId="5" fillId="0" borderId="0" xfId="0" applyFont="1" applyAlignment="1">
      <alignment vertical="center" wrapText="1"/>
    </xf>
    <xf numFmtId="49" fontId="5" fillId="0" borderId="24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justify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vertical="center" wrapText="1"/>
    </xf>
    <xf numFmtId="0" fontId="5" fillId="0" borderId="29" xfId="0" applyFont="1" applyBorder="1" applyAlignment="1">
      <alignment vertical="center" wrapText="1"/>
    </xf>
    <xf numFmtId="4" fontId="2" fillId="0" borderId="19" xfId="0" applyNumberFormat="1" applyFont="1" applyBorder="1" applyAlignment="1">
      <alignment horizontal="center" vertical="center" wrapText="1"/>
    </xf>
    <xf numFmtId="0" fontId="44" fillId="0" borderId="0" xfId="0" applyFont="1" applyAlignment="1">
      <alignment vertical="center" wrapText="1"/>
    </xf>
    <xf numFmtId="49" fontId="44" fillId="0" borderId="0" xfId="0" applyNumberFormat="1" applyFont="1" applyAlignment="1">
      <alignment vertical="center" wrapText="1"/>
    </xf>
    <xf numFmtId="0" fontId="5" fillId="0" borderId="2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23" xfId="0" applyFont="1" applyBorder="1" applyAlignment="1">
      <alignment horizontal="center" vertical="center" wrapText="1"/>
    </xf>
    <xf numFmtId="49" fontId="5" fillId="0" borderId="23" xfId="0" applyNumberFormat="1" applyFont="1" applyBorder="1" applyAlignment="1">
      <alignment horizontal="center" vertical="center" wrapText="1"/>
    </xf>
    <xf numFmtId="0" fontId="5" fillId="35" borderId="23" xfId="0" applyFont="1" applyFill="1" applyBorder="1" applyAlignment="1">
      <alignment horizontal="center" vertical="center" wrapText="1"/>
    </xf>
    <xf numFmtId="4" fontId="5" fillId="0" borderId="23" xfId="0" applyNumberFormat="1" applyFont="1" applyBorder="1" applyAlignment="1">
      <alignment horizontal="center" vertical="center" wrapText="1"/>
    </xf>
    <xf numFmtId="4" fontId="5" fillId="0" borderId="38" xfId="0" applyNumberFormat="1" applyFont="1" applyBorder="1" applyAlignment="1">
      <alignment horizontal="center" vertical="center" wrapText="1"/>
    </xf>
    <xf numFmtId="0" fontId="5" fillId="0" borderId="24" xfId="0" applyFont="1" applyBorder="1" applyAlignment="1">
      <alignment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justify" vertical="center" wrapText="1"/>
    </xf>
    <xf numFmtId="0" fontId="2" fillId="0" borderId="18" xfId="0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0" fontId="5" fillId="0" borderId="26" xfId="0" applyFont="1" applyBorder="1" applyAlignment="1">
      <alignment vertical="center" wrapText="1"/>
    </xf>
    <xf numFmtId="1" fontId="5" fillId="0" borderId="20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horizontal="justify" vertical="center"/>
    </xf>
    <xf numFmtId="0" fontId="13" fillId="0" borderId="0" xfId="0" applyFont="1" applyAlignment="1">
      <alignment horizontal="justify" vertical="center"/>
    </xf>
    <xf numFmtId="0" fontId="10" fillId="0" borderId="0" xfId="0" applyFont="1" applyAlignment="1">
      <alignment horizontal="justify" vertical="center"/>
    </xf>
    <xf numFmtId="0" fontId="5" fillId="0" borderId="0" xfId="0" applyFont="1" applyAlignment="1">
      <alignment horizontal="justify" vertical="center"/>
    </xf>
    <xf numFmtId="49" fontId="13" fillId="0" borderId="0" xfId="0" applyNumberFormat="1" applyFont="1" applyAlignment="1">
      <alignment/>
    </xf>
    <xf numFmtId="0" fontId="5" fillId="0" borderId="35" xfId="0" applyFont="1" applyBorder="1" applyAlignment="1">
      <alignment vertical="center" wrapText="1"/>
    </xf>
    <xf numFmtId="0" fontId="3" fillId="0" borderId="24" xfId="0" applyFont="1" applyFill="1" applyBorder="1" applyAlignment="1">
      <alignment horizontal="center"/>
    </xf>
    <xf numFmtId="49" fontId="3" fillId="35" borderId="39" xfId="0" applyNumberFormat="1" applyFont="1" applyFill="1" applyBorder="1" applyAlignment="1">
      <alignment horizontal="center" vertical="center" wrapText="1"/>
    </xf>
    <xf numFmtId="49" fontId="3" fillId="35" borderId="38" xfId="0" applyNumberFormat="1" applyFont="1" applyFill="1" applyBorder="1" applyAlignment="1">
      <alignment horizontal="center" vertical="center" wrapText="1"/>
    </xf>
    <xf numFmtId="49" fontId="3" fillId="35" borderId="44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14" fontId="8" fillId="0" borderId="24" xfId="0" applyNumberFormat="1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 wrapText="1"/>
    </xf>
    <xf numFmtId="49" fontId="7" fillId="0" borderId="13" xfId="0" applyNumberFormat="1" applyFont="1" applyFill="1" applyBorder="1" applyAlignment="1">
      <alignment horizontal="center" vertical="center" wrapText="1"/>
    </xf>
    <xf numFmtId="0" fontId="5" fillId="35" borderId="24" xfId="0" applyFont="1" applyFill="1" applyBorder="1" applyAlignment="1">
      <alignment horizontal="center" vertical="center" wrapText="1"/>
    </xf>
    <xf numFmtId="4" fontId="5" fillId="0" borderId="23" xfId="0" applyNumberFormat="1" applyFont="1" applyFill="1" applyBorder="1" applyAlignment="1">
      <alignment horizontal="center" vertical="center" wrapText="1"/>
    </xf>
    <xf numFmtId="4" fontId="5" fillId="0" borderId="24" xfId="0" applyNumberFormat="1" applyFont="1" applyFill="1" applyBorder="1" applyAlignment="1">
      <alignment horizontal="center" vertical="center" wrapText="1"/>
    </xf>
    <xf numFmtId="49" fontId="5" fillId="35" borderId="24" xfId="0" applyNumberFormat="1" applyFont="1" applyFill="1" applyBorder="1" applyAlignment="1">
      <alignment horizontal="center" vertical="center" wrapText="1"/>
    </xf>
    <xf numFmtId="0" fontId="3" fillId="0" borderId="38" xfId="0" applyFont="1" applyBorder="1" applyAlignment="1">
      <alignment horizontal="right"/>
    </xf>
    <xf numFmtId="0" fontId="3" fillId="0" borderId="29" xfId="0" applyFont="1" applyBorder="1" applyAlignment="1">
      <alignment horizontal="right"/>
    </xf>
    <xf numFmtId="0" fontId="3" fillId="0" borderId="54" xfId="0" applyFont="1" applyBorder="1" applyAlignment="1">
      <alignment horizontal="right"/>
    </xf>
    <xf numFmtId="0" fontId="3" fillId="0" borderId="38" xfId="0" applyFont="1" applyBorder="1" applyAlignment="1">
      <alignment horizontal="left"/>
    </xf>
    <xf numFmtId="0" fontId="3" fillId="0" borderId="29" xfId="0" applyFont="1" applyBorder="1" applyAlignment="1">
      <alignment horizontal="left"/>
    </xf>
    <xf numFmtId="0" fontId="3" fillId="0" borderId="54" xfId="0" applyFont="1" applyBorder="1" applyAlignment="1">
      <alignment horizontal="left"/>
    </xf>
    <xf numFmtId="0" fontId="3" fillId="0" borderId="39" xfId="0" applyFont="1" applyBorder="1" applyAlignment="1">
      <alignment horizontal="right"/>
    </xf>
    <xf numFmtId="0" fontId="3" fillId="0" borderId="55" xfId="0" applyFont="1" applyBorder="1" applyAlignment="1">
      <alignment horizontal="right"/>
    </xf>
    <xf numFmtId="0" fontId="3" fillId="0" borderId="56" xfId="0" applyFont="1" applyBorder="1" applyAlignment="1">
      <alignment horizontal="right"/>
    </xf>
    <xf numFmtId="179" fontId="3" fillId="0" borderId="38" xfId="58" applyFont="1" applyBorder="1" applyAlignment="1">
      <alignment horizontal="right"/>
    </xf>
    <xf numFmtId="179" fontId="3" fillId="0" borderId="29" xfId="58" applyFont="1" applyBorder="1" applyAlignment="1">
      <alignment horizontal="right"/>
    </xf>
    <xf numFmtId="179" fontId="3" fillId="0" borderId="54" xfId="58" applyFont="1" applyBorder="1" applyAlignment="1">
      <alignment horizontal="right"/>
    </xf>
    <xf numFmtId="49" fontId="5" fillId="0" borderId="24" xfId="0" applyNumberFormat="1" applyFont="1" applyBorder="1" applyAlignment="1">
      <alignment vertical="center" wrapText="1"/>
    </xf>
    <xf numFmtId="4" fontId="5" fillId="0" borderId="38" xfId="0" applyNumberFormat="1" applyFont="1" applyFill="1" applyBorder="1" applyAlignment="1">
      <alignment horizontal="center" vertical="center" wrapText="1"/>
    </xf>
    <xf numFmtId="4" fontId="5" fillId="0" borderId="39" xfId="0" applyNumberFormat="1" applyFont="1" applyFill="1" applyBorder="1" applyAlignment="1">
      <alignment horizontal="center" vertical="center" wrapText="1"/>
    </xf>
    <xf numFmtId="0" fontId="0" fillId="0" borderId="24" xfId="0" applyBorder="1" applyAlignment="1">
      <alignment horizontal="left" vertical="center" wrapText="1"/>
    </xf>
    <xf numFmtId="0" fontId="0" fillId="0" borderId="0" xfId="0" applyFont="1" applyAlignment="1">
      <alignment/>
    </xf>
    <xf numFmtId="2" fontId="5" fillId="0" borderId="0" xfId="0" applyNumberFormat="1" applyFont="1" applyBorder="1" applyAlignment="1">
      <alignment horizontal="center"/>
    </xf>
    <xf numFmtId="0" fontId="6" fillId="0" borderId="57" xfId="0" applyFont="1" applyBorder="1" applyAlignment="1">
      <alignment horizontal="center"/>
    </xf>
    <xf numFmtId="0" fontId="4" fillId="0" borderId="0" xfId="0" applyFont="1" applyAlignment="1">
      <alignment horizontal="center"/>
    </xf>
    <xf numFmtId="180" fontId="29" fillId="0" borderId="18" xfId="0" applyNumberFormat="1" applyFont="1" applyFill="1" applyBorder="1" applyAlignment="1">
      <alignment horizontal="center" wrapText="1"/>
    </xf>
    <xf numFmtId="180" fontId="29" fillId="0" borderId="22" xfId="0" applyNumberFormat="1" applyFont="1" applyFill="1" applyBorder="1" applyAlignment="1">
      <alignment horizontal="center" wrapText="1"/>
    </xf>
    <xf numFmtId="180" fontId="29" fillId="0" borderId="19" xfId="0" applyNumberFormat="1" applyFont="1" applyFill="1" applyBorder="1" applyAlignment="1">
      <alignment horizontal="center" wrapText="1"/>
    </xf>
    <xf numFmtId="0" fontId="14" fillId="0" borderId="0" xfId="0" applyFont="1" applyAlignment="1">
      <alignment horizontal="center"/>
    </xf>
    <xf numFmtId="0" fontId="6" fillId="0" borderId="57" xfId="0" applyFont="1" applyBorder="1" applyAlignment="1">
      <alignment horizontal="center" vertical="center"/>
    </xf>
    <xf numFmtId="4" fontId="5" fillId="0" borderId="18" xfId="0" applyNumberFormat="1" applyFont="1" applyBorder="1" applyAlignment="1">
      <alignment horizontal="center" wrapText="1"/>
    </xf>
    <xf numFmtId="4" fontId="5" fillId="0" borderId="22" xfId="0" applyNumberFormat="1" applyFont="1" applyBorder="1" applyAlignment="1">
      <alignment horizontal="center" wrapText="1"/>
    </xf>
    <xf numFmtId="4" fontId="5" fillId="0" borderId="19" xfId="0" applyNumberFormat="1" applyFont="1" applyBorder="1" applyAlignment="1">
      <alignment horizontal="center" wrapText="1"/>
    </xf>
    <xf numFmtId="0" fontId="5" fillId="0" borderId="0" xfId="0" applyFont="1" applyAlignment="1">
      <alignment horizontal="left" vertical="center" wrapText="1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184" fontId="5" fillId="0" borderId="29" xfId="0" applyNumberFormat="1" applyFont="1" applyBorder="1" applyAlignment="1">
      <alignment horizontal="center"/>
    </xf>
    <xf numFmtId="4" fontId="5" fillId="0" borderId="24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180" fontId="5" fillId="0" borderId="53" xfId="0" applyNumberFormat="1" applyFont="1" applyBorder="1" applyAlignment="1">
      <alignment horizontal="center" vertical="center" wrapText="1"/>
    </xf>
    <xf numFmtId="180" fontId="5" fillId="0" borderId="26" xfId="0" applyNumberFormat="1" applyFont="1" applyBorder="1" applyAlignment="1">
      <alignment horizontal="center" vertical="center" wrapText="1"/>
    </xf>
    <xf numFmtId="180" fontId="5" fillId="0" borderId="17" xfId="0" applyNumberFormat="1" applyFont="1" applyBorder="1" applyAlignment="1">
      <alignment horizontal="center" vertical="center" wrapText="1"/>
    </xf>
    <xf numFmtId="180" fontId="5" fillId="0" borderId="21" xfId="0" applyNumberFormat="1" applyFont="1" applyBorder="1" applyAlignment="1">
      <alignment horizontal="center" vertical="center" wrapText="1"/>
    </xf>
    <xf numFmtId="180" fontId="5" fillId="0" borderId="16" xfId="0" applyNumberFormat="1" applyFont="1" applyBorder="1" applyAlignment="1">
      <alignment horizontal="center" vertical="center" wrapText="1"/>
    </xf>
    <xf numFmtId="180" fontId="5" fillId="0" borderId="13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184" fontId="2" fillId="0" borderId="29" xfId="0" applyNumberFormat="1" applyFont="1" applyBorder="1" applyAlignment="1">
      <alignment horizontal="center" vertical="center"/>
    </xf>
    <xf numFmtId="4" fontId="2" fillId="0" borderId="24" xfId="0" applyNumberFormat="1" applyFont="1" applyBorder="1" applyAlignment="1">
      <alignment horizontal="center" vertical="center" wrapText="1"/>
    </xf>
    <xf numFmtId="4" fontId="5" fillId="0" borderId="24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wrapText="1"/>
    </xf>
    <xf numFmtId="49" fontId="5" fillId="0" borderId="22" xfId="0" applyNumberFormat="1" applyFont="1" applyBorder="1" applyAlignment="1">
      <alignment horizontal="center" wrapText="1"/>
    </xf>
    <xf numFmtId="49" fontId="5" fillId="0" borderId="19" xfId="0" applyNumberFormat="1" applyFont="1" applyBorder="1" applyAlignment="1">
      <alignment horizontal="center" wrapText="1"/>
    </xf>
    <xf numFmtId="180" fontId="5" fillId="0" borderId="53" xfId="0" applyNumberFormat="1" applyFont="1" applyBorder="1" applyAlignment="1">
      <alignment horizontal="center" wrapText="1"/>
    </xf>
    <xf numFmtId="180" fontId="5" fillId="0" borderId="26" xfId="0" applyNumberFormat="1" applyFont="1" applyBorder="1" applyAlignment="1">
      <alignment horizontal="center" wrapText="1"/>
    </xf>
    <xf numFmtId="180" fontId="5" fillId="0" borderId="17" xfId="0" applyNumberFormat="1" applyFont="1" applyBorder="1" applyAlignment="1">
      <alignment horizontal="center" wrapText="1"/>
    </xf>
    <xf numFmtId="180" fontId="5" fillId="0" borderId="21" xfId="0" applyNumberFormat="1" applyFont="1" applyBorder="1" applyAlignment="1">
      <alignment horizontal="center" wrapText="1"/>
    </xf>
    <xf numFmtId="180" fontId="5" fillId="0" borderId="16" xfId="0" applyNumberFormat="1" applyFont="1" applyBorder="1" applyAlignment="1">
      <alignment horizontal="center" wrapText="1"/>
    </xf>
    <xf numFmtId="180" fontId="5" fillId="0" borderId="13" xfId="0" applyNumberFormat="1" applyFont="1" applyBorder="1" applyAlignment="1">
      <alignment horizontal="center" wrapText="1"/>
    </xf>
    <xf numFmtId="0" fontId="5" fillId="0" borderId="11" xfId="0" applyFont="1" applyBorder="1" applyAlignment="1">
      <alignment horizontal="justify" vertical="center" wrapText="1"/>
    </xf>
    <xf numFmtId="0" fontId="5" fillId="0" borderId="12" xfId="0" applyFont="1" applyBorder="1" applyAlignment="1">
      <alignment horizontal="justify" vertical="center" wrapText="1"/>
    </xf>
    <xf numFmtId="180" fontId="5" fillId="0" borderId="18" xfId="0" applyNumberFormat="1" applyFont="1" applyBorder="1" applyAlignment="1">
      <alignment horizontal="center" wrapText="1"/>
    </xf>
    <xf numFmtId="180" fontId="5" fillId="0" borderId="22" xfId="0" applyNumberFormat="1" applyFont="1" applyBorder="1" applyAlignment="1">
      <alignment horizontal="center" wrapText="1"/>
    </xf>
    <xf numFmtId="180" fontId="5" fillId="0" borderId="19" xfId="0" applyNumberFormat="1" applyFont="1" applyBorder="1" applyAlignment="1">
      <alignment horizontal="center" wrapText="1"/>
    </xf>
    <xf numFmtId="180" fontId="5" fillId="0" borderId="15" xfId="0" applyNumberFormat="1" applyFont="1" applyBorder="1" applyAlignment="1">
      <alignment horizontal="center" wrapText="1"/>
    </xf>
    <xf numFmtId="180" fontId="5" fillId="0" borderId="0" xfId="0" applyNumberFormat="1" applyFont="1" applyBorder="1" applyAlignment="1">
      <alignment horizontal="center" wrapText="1"/>
    </xf>
    <xf numFmtId="180" fontId="5" fillId="0" borderId="14" xfId="0" applyNumberFormat="1" applyFont="1" applyBorder="1" applyAlignment="1">
      <alignment horizont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49" fontId="5" fillId="0" borderId="53" xfId="0" applyNumberFormat="1" applyFont="1" applyBorder="1" applyAlignment="1">
      <alignment horizontal="center" wrapText="1"/>
    </xf>
    <xf numFmtId="49" fontId="5" fillId="0" borderId="26" xfId="0" applyNumberFormat="1" applyFont="1" applyBorder="1" applyAlignment="1">
      <alignment horizontal="center" wrapText="1"/>
    </xf>
    <xf numFmtId="49" fontId="5" fillId="0" borderId="17" xfId="0" applyNumberFormat="1" applyFont="1" applyBorder="1" applyAlignment="1">
      <alignment horizontal="center" wrapText="1"/>
    </xf>
    <xf numFmtId="49" fontId="5" fillId="0" borderId="21" xfId="0" applyNumberFormat="1" applyFont="1" applyBorder="1" applyAlignment="1">
      <alignment horizontal="center" wrapText="1"/>
    </xf>
    <xf numFmtId="49" fontId="5" fillId="0" borderId="16" xfId="0" applyNumberFormat="1" applyFont="1" applyBorder="1" applyAlignment="1">
      <alignment horizontal="center" wrapText="1"/>
    </xf>
    <xf numFmtId="49" fontId="5" fillId="0" borderId="13" xfId="0" applyNumberFormat="1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left" wrapText="1"/>
    </xf>
    <xf numFmtId="0" fontId="2" fillId="0" borderId="29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6" xfId="0" applyFont="1" applyBorder="1" applyAlignment="1">
      <alignment horizontal="right"/>
    </xf>
    <xf numFmtId="0" fontId="5" fillId="0" borderId="16" xfId="0" applyFont="1" applyFill="1" applyBorder="1" applyAlignment="1">
      <alignment horizontal="right"/>
    </xf>
    <xf numFmtId="0" fontId="4" fillId="0" borderId="29" xfId="0" applyFont="1" applyBorder="1" applyAlignment="1">
      <alignment horizontal="left" vertical="center"/>
    </xf>
    <xf numFmtId="14" fontId="28" fillId="0" borderId="29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justify" vertical="center" wrapText="1"/>
    </xf>
    <xf numFmtId="4" fontId="5" fillId="0" borderId="18" xfId="0" applyNumberFormat="1" applyFont="1" applyBorder="1" applyAlignment="1">
      <alignment horizontal="center" vertical="center" wrapText="1"/>
    </xf>
    <xf numFmtId="4" fontId="5" fillId="0" borderId="22" xfId="0" applyNumberFormat="1" applyFont="1" applyBorder="1" applyAlignment="1">
      <alignment horizontal="center" vertical="center" wrapText="1"/>
    </xf>
    <xf numFmtId="4" fontId="5" fillId="0" borderId="19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24" fillId="0" borderId="0" xfId="0" applyFont="1" applyAlignment="1">
      <alignment horizontal="left" vertical="center"/>
    </xf>
    <xf numFmtId="0" fontId="3" fillId="0" borderId="25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justify" vertical="center" wrapText="1"/>
    </xf>
    <xf numFmtId="0" fontId="5" fillId="0" borderId="19" xfId="0" applyFont="1" applyBorder="1" applyAlignment="1">
      <alignment horizontal="justify" vertical="center" wrapText="1"/>
    </xf>
    <xf numFmtId="0" fontId="6" fillId="0" borderId="0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wrapText="1"/>
    </xf>
    <xf numFmtId="0" fontId="6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justify" vertical="center" wrapText="1"/>
    </xf>
    <xf numFmtId="0" fontId="5" fillId="0" borderId="22" xfId="0" applyFont="1" applyFill="1" applyBorder="1" applyAlignment="1">
      <alignment horizontal="justify" vertical="center" wrapText="1"/>
    </xf>
    <xf numFmtId="0" fontId="5" fillId="0" borderId="19" xfId="0" applyFont="1" applyFill="1" applyBorder="1" applyAlignment="1">
      <alignment horizontal="justify" vertical="center" wrapText="1"/>
    </xf>
    <xf numFmtId="49" fontId="5" fillId="0" borderId="18" xfId="0" applyNumberFormat="1" applyFont="1" applyBorder="1" applyAlignment="1">
      <alignment horizontal="center" vertical="center" wrapText="1"/>
    </xf>
    <xf numFmtId="49" fontId="5" fillId="0" borderId="19" xfId="0" applyNumberFormat="1" applyFont="1" applyBorder="1" applyAlignment="1">
      <alignment horizontal="center" vertical="center" wrapText="1"/>
    </xf>
    <xf numFmtId="4" fontId="5" fillId="0" borderId="18" xfId="0" applyNumberFormat="1" applyFont="1" applyFill="1" applyBorder="1" applyAlignment="1">
      <alignment horizontal="justify" vertical="center" wrapText="1"/>
    </xf>
    <xf numFmtId="4" fontId="5" fillId="0" borderId="22" xfId="0" applyNumberFormat="1" applyFont="1" applyFill="1" applyBorder="1" applyAlignment="1">
      <alignment horizontal="justify" vertical="center" wrapText="1"/>
    </xf>
    <xf numFmtId="4" fontId="5" fillId="0" borderId="19" xfId="0" applyNumberFormat="1" applyFont="1" applyFill="1" applyBorder="1" applyAlignment="1">
      <alignment horizontal="justify" vertical="center" wrapText="1"/>
    </xf>
    <xf numFmtId="0" fontId="5" fillId="0" borderId="0" xfId="0" applyFont="1" applyAlignment="1">
      <alignment horizontal="left" wrapText="1"/>
    </xf>
    <xf numFmtId="0" fontId="28" fillId="0" borderId="0" xfId="0" applyFont="1" applyAlignment="1">
      <alignment horizontal="left" vertical="center"/>
    </xf>
    <xf numFmtId="0" fontId="30" fillId="0" borderId="0" xfId="0" applyFont="1" applyAlignment="1">
      <alignment horizontal="center" vertical="center"/>
    </xf>
    <xf numFmtId="0" fontId="5" fillId="0" borderId="22" xfId="0" applyFont="1" applyBorder="1" applyAlignment="1">
      <alignment horizontal="center" vertical="center" wrapText="1"/>
    </xf>
    <xf numFmtId="4" fontId="5" fillId="0" borderId="18" xfId="0" applyNumberFormat="1" applyFont="1" applyFill="1" applyBorder="1" applyAlignment="1">
      <alignment horizontal="center" vertical="center" wrapText="1"/>
    </xf>
    <xf numFmtId="4" fontId="5" fillId="0" borderId="22" xfId="0" applyNumberFormat="1" applyFont="1" applyFill="1" applyBorder="1" applyAlignment="1">
      <alignment horizontal="center" vertical="center" wrapText="1"/>
    </xf>
    <xf numFmtId="4" fontId="5" fillId="0" borderId="19" xfId="0" applyNumberFormat="1" applyFont="1" applyFill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6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12" xfId="0" applyFont="1" applyBorder="1" applyAlignment="1">
      <alignment horizontal="center" vertical="center" textRotation="90" wrapText="1"/>
    </xf>
    <xf numFmtId="0" fontId="3" fillId="0" borderId="0" xfId="0" applyFont="1" applyBorder="1" applyAlignment="1">
      <alignment vertical="center" wrapText="1"/>
    </xf>
    <xf numFmtId="4" fontId="3" fillId="0" borderId="18" xfId="0" applyNumberFormat="1" applyFont="1" applyFill="1" applyBorder="1" applyAlignment="1">
      <alignment horizontal="center" vertical="center" wrapText="1"/>
    </xf>
    <xf numFmtId="4" fontId="3" fillId="0" borderId="19" xfId="0" applyNumberFormat="1" applyFont="1" applyFill="1" applyBorder="1" applyAlignment="1">
      <alignment horizontal="center" vertical="center" wrapText="1"/>
    </xf>
    <xf numFmtId="4" fontId="3" fillId="33" borderId="18" xfId="0" applyNumberFormat="1" applyFont="1" applyFill="1" applyBorder="1" applyAlignment="1">
      <alignment horizontal="center" vertical="center" wrapText="1"/>
    </xf>
    <xf numFmtId="4" fontId="3" fillId="33" borderId="19" xfId="0" applyNumberFormat="1" applyFont="1" applyFill="1" applyBorder="1" applyAlignment="1">
      <alignment horizontal="center" vertical="center" wrapText="1"/>
    </xf>
    <xf numFmtId="4" fontId="3" fillId="36" borderId="18" xfId="0" applyNumberFormat="1" applyFont="1" applyFill="1" applyBorder="1" applyAlignment="1">
      <alignment horizontal="center" vertical="center" wrapText="1"/>
    </xf>
    <xf numFmtId="4" fontId="3" fillId="36" borderId="19" xfId="0" applyNumberFormat="1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justify" vertical="center" wrapText="1"/>
    </xf>
    <xf numFmtId="0" fontId="3" fillId="0" borderId="22" xfId="0" applyFont="1" applyBorder="1" applyAlignment="1">
      <alignment horizontal="justify" vertical="center" wrapText="1"/>
    </xf>
    <xf numFmtId="0" fontId="3" fillId="0" borderId="19" xfId="0" applyFont="1" applyBorder="1" applyAlignment="1">
      <alignment horizontal="justify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7" fillId="0" borderId="53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31" fillId="0" borderId="11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4" fontId="3" fillId="0" borderId="53" xfId="0" applyNumberFormat="1" applyFont="1" applyBorder="1" applyAlignment="1">
      <alignment horizontal="center" vertical="center" wrapText="1"/>
    </xf>
    <xf numFmtId="4" fontId="3" fillId="0" borderId="15" xfId="0" applyNumberFormat="1" applyFont="1" applyBorder="1" applyAlignment="1">
      <alignment horizontal="center" vertical="center" wrapText="1"/>
    </xf>
    <xf numFmtId="4" fontId="3" fillId="0" borderId="2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49" fontId="5" fillId="0" borderId="24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justify" vertical="center" wrapText="1"/>
    </xf>
    <xf numFmtId="0" fontId="46" fillId="0" borderId="57" xfId="0" applyFont="1" applyBorder="1" applyAlignment="1">
      <alignment horizontal="center" wrapText="1"/>
    </xf>
    <xf numFmtId="0" fontId="5" fillId="0" borderId="16" xfId="0" applyFont="1" applyBorder="1" applyAlignment="1">
      <alignment horizontal="right"/>
    </xf>
    <xf numFmtId="49" fontId="5" fillId="0" borderId="24" xfId="0" applyNumberFormat="1" applyFont="1" applyBorder="1" applyAlignment="1">
      <alignment horizontal="center" vertical="center" wrapText="1"/>
    </xf>
    <xf numFmtId="14" fontId="5" fillId="0" borderId="24" xfId="0" applyNumberFormat="1" applyFont="1" applyFill="1" applyBorder="1" applyAlignment="1">
      <alignment horizontal="center" vertical="center" wrapText="1"/>
    </xf>
    <xf numFmtId="0" fontId="5" fillId="35" borderId="22" xfId="0" applyFont="1" applyFill="1" applyBorder="1" applyAlignment="1">
      <alignment horizontal="justify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justify" vertical="center" wrapText="1"/>
    </xf>
    <xf numFmtId="4" fontId="2" fillId="0" borderId="18" xfId="0" applyNumberFormat="1" applyFont="1" applyBorder="1" applyAlignment="1">
      <alignment horizontal="center" vertical="center" wrapText="1"/>
    </xf>
    <xf numFmtId="4" fontId="2" fillId="0" borderId="19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justify" vertical="center" wrapText="1"/>
    </xf>
    <xf numFmtId="0" fontId="5" fillId="0" borderId="53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184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2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5" fillId="0" borderId="58" xfId="0" applyFont="1" applyBorder="1" applyAlignment="1">
      <alignment horizontal="left" vertical="center" wrapText="1"/>
    </xf>
    <xf numFmtId="0" fontId="5" fillId="0" borderId="54" xfId="0" applyFont="1" applyBorder="1" applyAlignment="1">
      <alignment horizontal="left" vertical="center" wrapText="1"/>
    </xf>
    <xf numFmtId="0" fontId="5" fillId="35" borderId="25" xfId="0" applyFont="1" applyFill="1" applyBorder="1" applyAlignment="1">
      <alignment horizontal="center" vertical="center" wrapText="1"/>
    </xf>
    <xf numFmtId="0" fontId="5" fillId="35" borderId="23" xfId="0" applyFont="1" applyFill="1" applyBorder="1" applyAlignment="1">
      <alignment horizontal="center" vertical="center" wrapText="1"/>
    </xf>
    <xf numFmtId="0" fontId="5" fillId="0" borderId="59" xfId="0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0" fontId="5" fillId="0" borderId="16" xfId="0" applyFont="1" applyBorder="1" applyAlignment="1">
      <alignment horizontal="justify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39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49" fontId="5" fillId="0" borderId="29" xfId="0" applyNumberFormat="1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4" fontId="3" fillId="0" borderId="39" xfId="0" applyNumberFormat="1" applyFont="1" applyBorder="1" applyAlignment="1">
      <alignment horizontal="center" vertical="center"/>
    </xf>
    <xf numFmtId="4" fontId="3" fillId="0" borderId="55" xfId="0" applyNumberFormat="1" applyFont="1" applyBorder="1" applyAlignment="1">
      <alignment horizontal="center" vertical="center"/>
    </xf>
    <xf numFmtId="4" fontId="3" fillId="0" borderId="56" xfId="0" applyNumberFormat="1" applyFont="1" applyBorder="1" applyAlignment="1">
      <alignment horizontal="center" vertical="center"/>
    </xf>
    <xf numFmtId="49" fontId="3" fillId="0" borderId="39" xfId="0" applyNumberFormat="1" applyFont="1" applyBorder="1" applyAlignment="1">
      <alignment horizontal="center" vertical="center" wrapText="1"/>
    </xf>
    <xf numFmtId="49" fontId="3" fillId="0" borderId="55" xfId="0" applyNumberFormat="1" applyFont="1" applyBorder="1" applyAlignment="1">
      <alignment horizontal="center" vertical="center" wrapText="1"/>
    </xf>
    <xf numFmtId="49" fontId="3" fillId="0" borderId="56" xfId="0" applyNumberFormat="1" applyFont="1" applyBorder="1" applyAlignment="1">
      <alignment horizontal="center" vertical="center" wrapText="1"/>
    </xf>
    <xf numFmtId="4" fontId="7" fillId="0" borderId="39" xfId="0" applyNumberFormat="1" applyFont="1" applyBorder="1" applyAlignment="1">
      <alignment horizontal="center" vertical="center" wrapText="1"/>
    </xf>
    <xf numFmtId="4" fontId="7" fillId="0" borderId="55" xfId="0" applyNumberFormat="1" applyFont="1" applyBorder="1" applyAlignment="1">
      <alignment horizontal="center" vertical="center" wrapText="1"/>
    </xf>
    <xf numFmtId="4" fontId="7" fillId="0" borderId="56" xfId="0" applyNumberFormat="1" applyFont="1" applyBorder="1" applyAlignment="1">
      <alignment horizontal="center" vertical="center" wrapText="1"/>
    </xf>
    <xf numFmtId="4" fontId="8" fillId="0" borderId="38" xfId="0" applyNumberFormat="1" applyFont="1" applyBorder="1" applyAlignment="1">
      <alignment horizontal="center" vertical="center" wrapText="1"/>
    </xf>
    <xf numFmtId="4" fontId="8" fillId="0" borderId="29" xfId="0" applyNumberFormat="1" applyFont="1" applyBorder="1" applyAlignment="1">
      <alignment horizontal="center" vertical="center" wrapText="1"/>
    </xf>
    <xf numFmtId="4" fontId="8" fillId="0" borderId="54" xfId="0" applyNumberFormat="1" applyFont="1" applyBorder="1" applyAlignment="1">
      <alignment horizontal="center" vertical="center" wrapText="1"/>
    </xf>
    <xf numFmtId="4" fontId="8" fillId="0" borderId="39" xfId="0" applyNumberFormat="1" applyFont="1" applyBorder="1" applyAlignment="1">
      <alignment horizontal="center" vertical="center" wrapText="1"/>
    </xf>
    <xf numFmtId="4" fontId="8" fillId="0" borderId="55" xfId="0" applyNumberFormat="1" applyFont="1" applyBorder="1" applyAlignment="1">
      <alignment horizontal="center" vertical="center" wrapText="1"/>
    </xf>
    <xf numFmtId="4" fontId="8" fillId="0" borderId="56" xfId="0" applyNumberFormat="1" applyFont="1" applyBorder="1" applyAlignment="1">
      <alignment horizontal="center" vertical="center" wrapText="1"/>
    </xf>
    <xf numFmtId="4" fontId="25" fillId="0" borderId="0" xfId="0" applyNumberFormat="1" applyFont="1" applyBorder="1" applyAlignment="1">
      <alignment horizontal="center"/>
    </xf>
    <xf numFmtId="4" fontId="8" fillId="36" borderId="39" xfId="0" applyNumberFormat="1" applyFont="1" applyFill="1" applyBorder="1" applyAlignment="1">
      <alignment horizontal="center" vertical="center"/>
    </xf>
    <xf numFmtId="4" fontId="8" fillId="36" borderId="55" xfId="0" applyNumberFormat="1" applyFont="1" applyFill="1" applyBorder="1" applyAlignment="1">
      <alignment horizontal="center" vertical="center"/>
    </xf>
    <xf numFmtId="4" fontId="8" fillId="36" borderId="56" xfId="0" applyNumberFormat="1" applyFont="1" applyFill="1" applyBorder="1" applyAlignment="1">
      <alignment horizontal="center" vertical="center"/>
    </xf>
    <xf numFmtId="4" fontId="6" fillId="0" borderId="39" xfId="0" applyNumberFormat="1" applyFont="1" applyBorder="1" applyAlignment="1">
      <alignment horizontal="center" vertical="center" wrapText="1"/>
    </xf>
    <xf numFmtId="4" fontId="6" fillId="0" borderId="55" xfId="0" applyNumberFormat="1" applyFont="1" applyBorder="1" applyAlignment="1">
      <alignment horizontal="center" vertical="center" wrapText="1"/>
    </xf>
    <xf numFmtId="4" fontId="6" fillId="0" borderId="56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5" fillId="0" borderId="29" xfId="0" applyFont="1" applyBorder="1" applyAlignment="1">
      <alignment horizontal="left"/>
    </xf>
    <xf numFmtId="0" fontId="3" fillId="0" borderId="3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38" xfId="0" applyFont="1" applyBorder="1" applyAlignment="1">
      <alignment horizontal="right"/>
    </xf>
    <xf numFmtId="0" fontId="3" fillId="0" borderId="29" xfId="0" applyFont="1" applyBorder="1" applyAlignment="1">
      <alignment horizontal="right"/>
    </xf>
    <xf numFmtId="0" fontId="3" fillId="0" borderId="54" xfId="0" applyFont="1" applyBorder="1" applyAlignment="1">
      <alignment horizontal="right"/>
    </xf>
    <xf numFmtId="0" fontId="3" fillId="0" borderId="38" xfId="0" applyFont="1" applyBorder="1" applyAlignment="1">
      <alignment horizontal="left"/>
    </xf>
    <xf numFmtId="0" fontId="3" fillId="0" borderId="29" xfId="0" applyFont="1" applyBorder="1" applyAlignment="1">
      <alignment horizontal="left"/>
    </xf>
    <xf numFmtId="0" fontId="3" fillId="0" borderId="54" xfId="0" applyFont="1" applyBorder="1" applyAlignment="1">
      <alignment horizontal="left"/>
    </xf>
    <xf numFmtId="0" fontId="6" fillId="0" borderId="0" xfId="0" applyFont="1" applyAlignment="1">
      <alignment horizontal="left" vertical="top" wrapText="1"/>
    </xf>
    <xf numFmtId="0" fontId="3" fillId="0" borderId="39" xfId="0" applyFont="1" applyBorder="1" applyAlignment="1">
      <alignment horizontal="right"/>
    </xf>
    <xf numFmtId="0" fontId="3" fillId="0" borderId="55" xfId="0" applyFont="1" applyBorder="1" applyAlignment="1">
      <alignment horizontal="right"/>
    </xf>
    <xf numFmtId="0" fontId="3" fillId="0" borderId="56" xfId="0" applyFont="1" applyBorder="1" applyAlignment="1">
      <alignment horizontal="right"/>
    </xf>
    <xf numFmtId="0" fontId="3" fillId="0" borderId="3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54" xfId="0" applyFont="1" applyBorder="1" applyAlignment="1">
      <alignment horizontal="center"/>
    </xf>
    <xf numFmtId="4" fontId="3" fillId="0" borderId="39" xfId="0" applyNumberFormat="1" applyFont="1" applyBorder="1" applyAlignment="1">
      <alignment horizontal="right"/>
    </xf>
    <xf numFmtId="4" fontId="3" fillId="0" borderId="55" xfId="0" applyNumberFormat="1" applyFont="1" applyBorder="1" applyAlignment="1">
      <alignment horizontal="right"/>
    </xf>
    <xf numFmtId="4" fontId="3" fillId="0" borderId="56" xfId="0" applyNumberFormat="1" applyFont="1" applyBorder="1" applyAlignment="1">
      <alignment horizontal="right"/>
    </xf>
    <xf numFmtId="4" fontId="8" fillId="0" borderId="39" xfId="0" applyNumberFormat="1" applyFont="1" applyBorder="1" applyAlignment="1">
      <alignment horizontal="right"/>
    </xf>
    <xf numFmtId="4" fontId="8" fillId="0" borderId="55" xfId="0" applyNumberFormat="1" applyFont="1" applyBorder="1" applyAlignment="1">
      <alignment horizontal="right"/>
    </xf>
    <xf numFmtId="4" fontId="8" fillId="0" borderId="56" xfId="0" applyNumberFormat="1" applyFont="1" applyBorder="1" applyAlignment="1">
      <alignment horizontal="right"/>
    </xf>
    <xf numFmtId="0" fontId="8" fillId="0" borderId="39" xfId="0" applyFont="1" applyBorder="1" applyAlignment="1">
      <alignment horizontal="right"/>
    </xf>
    <xf numFmtId="0" fontId="8" fillId="0" borderId="55" xfId="0" applyFont="1" applyBorder="1" applyAlignment="1">
      <alignment horizontal="right"/>
    </xf>
    <xf numFmtId="0" fontId="8" fillId="0" borderId="56" xfId="0" applyFont="1" applyBorder="1" applyAlignment="1">
      <alignment horizontal="right"/>
    </xf>
    <xf numFmtId="0" fontId="8" fillId="0" borderId="38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54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9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0" borderId="57" xfId="0" applyFont="1" applyBorder="1" applyAlignment="1">
      <alignment horizontal="center"/>
    </xf>
    <xf numFmtId="0" fontId="3" fillId="0" borderId="58" xfId="0" applyFont="1" applyBorder="1" applyAlignment="1">
      <alignment horizontal="center"/>
    </xf>
    <xf numFmtId="0" fontId="37" fillId="0" borderId="39" xfId="0" applyFont="1" applyBorder="1" applyAlignment="1">
      <alignment horizontal="center"/>
    </xf>
    <xf numFmtId="0" fontId="37" fillId="0" borderId="55" xfId="0" applyFont="1" applyBorder="1" applyAlignment="1">
      <alignment horizontal="center"/>
    </xf>
    <xf numFmtId="0" fontId="37" fillId="0" borderId="56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55" xfId="0" applyFont="1" applyBorder="1" applyAlignment="1">
      <alignment horizontal="center"/>
    </xf>
    <xf numFmtId="0" fontId="3" fillId="0" borderId="56" xfId="0" applyFont="1" applyBorder="1" applyAlignment="1">
      <alignment horizontal="center"/>
    </xf>
    <xf numFmtId="0" fontId="3" fillId="0" borderId="38" xfId="0" applyFont="1" applyBorder="1" applyAlignment="1">
      <alignment horizontal="left" indent="1"/>
    </xf>
    <xf numFmtId="0" fontId="3" fillId="0" borderId="29" xfId="0" applyFont="1" applyBorder="1" applyAlignment="1">
      <alignment horizontal="left" indent="1"/>
    </xf>
    <xf numFmtId="0" fontId="3" fillId="0" borderId="54" xfId="0" applyFont="1" applyBorder="1" applyAlignment="1">
      <alignment horizontal="left" indent="1"/>
    </xf>
    <xf numFmtId="0" fontId="3" fillId="0" borderId="40" xfId="0" applyFont="1" applyBorder="1" applyAlignment="1">
      <alignment horizontal="left" indent="1"/>
    </xf>
    <xf numFmtId="0" fontId="3" fillId="0" borderId="57" xfId="0" applyFont="1" applyBorder="1" applyAlignment="1">
      <alignment horizontal="left" indent="1"/>
    </xf>
    <xf numFmtId="0" fontId="3" fillId="0" borderId="58" xfId="0" applyFont="1" applyBorder="1" applyAlignment="1">
      <alignment horizontal="left" indent="1"/>
    </xf>
    <xf numFmtId="0" fontId="3" fillId="0" borderId="39" xfId="0" applyFont="1" applyBorder="1" applyAlignment="1">
      <alignment horizontal="left"/>
    </xf>
    <xf numFmtId="0" fontId="3" fillId="0" borderId="55" xfId="0" applyFont="1" applyBorder="1" applyAlignment="1">
      <alignment horizontal="left"/>
    </xf>
    <xf numFmtId="0" fontId="3" fillId="0" borderId="56" xfId="0" applyFont="1" applyBorder="1" applyAlignment="1">
      <alignment horizontal="left"/>
    </xf>
    <xf numFmtId="0" fontId="8" fillId="0" borderId="39" xfId="0" applyFont="1" applyBorder="1" applyAlignment="1">
      <alignment horizontal="center"/>
    </xf>
    <xf numFmtId="0" fontId="8" fillId="0" borderId="55" xfId="0" applyFont="1" applyBorder="1" applyAlignment="1">
      <alignment horizontal="center"/>
    </xf>
    <xf numFmtId="0" fontId="8" fillId="0" borderId="56" xfId="0" applyFont="1" applyBorder="1" applyAlignment="1">
      <alignment horizontal="center"/>
    </xf>
    <xf numFmtId="0" fontId="3" fillId="0" borderId="40" xfId="0" applyFont="1" applyBorder="1" applyAlignment="1">
      <alignment horizontal="left"/>
    </xf>
    <xf numFmtId="0" fontId="3" fillId="0" borderId="57" xfId="0" applyFont="1" applyBorder="1" applyAlignment="1">
      <alignment horizontal="left"/>
    </xf>
    <xf numFmtId="0" fontId="3" fillId="0" borderId="58" xfId="0" applyFont="1" applyBorder="1" applyAlignment="1">
      <alignment horizontal="left"/>
    </xf>
    <xf numFmtId="0" fontId="3" fillId="0" borderId="40" xfId="0" applyFont="1" applyBorder="1" applyAlignment="1">
      <alignment horizontal="right"/>
    </xf>
    <xf numFmtId="0" fontId="3" fillId="0" borderId="57" xfId="0" applyFont="1" applyBorder="1" applyAlignment="1">
      <alignment horizontal="right"/>
    </xf>
    <xf numFmtId="0" fontId="3" fillId="0" borderId="58" xfId="0" applyFont="1" applyBorder="1" applyAlignment="1">
      <alignment horizontal="right"/>
    </xf>
    <xf numFmtId="4" fontId="3" fillId="0" borderId="40" xfId="0" applyNumberFormat="1" applyFont="1" applyBorder="1" applyAlignment="1">
      <alignment horizontal="right"/>
    </xf>
    <xf numFmtId="4" fontId="3" fillId="0" borderId="57" xfId="0" applyNumberFormat="1" applyFont="1" applyBorder="1" applyAlignment="1">
      <alignment horizontal="right"/>
    </xf>
    <xf numFmtId="4" fontId="3" fillId="0" borderId="58" xfId="0" applyNumberFormat="1" applyFont="1" applyBorder="1" applyAlignment="1">
      <alignment horizontal="right"/>
    </xf>
    <xf numFmtId="4" fontId="3" fillId="0" borderId="38" xfId="0" applyNumberFormat="1" applyFont="1" applyBorder="1" applyAlignment="1">
      <alignment horizontal="right"/>
    </xf>
    <xf numFmtId="4" fontId="3" fillId="0" borderId="29" xfId="0" applyNumberFormat="1" applyFont="1" applyBorder="1" applyAlignment="1">
      <alignment horizontal="right"/>
    </xf>
    <xf numFmtId="4" fontId="3" fillId="0" borderId="54" xfId="0" applyNumberFormat="1" applyFont="1" applyBorder="1" applyAlignment="1">
      <alignment horizontal="right"/>
    </xf>
    <xf numFmtId="4" fontId="8" fillId="36" borderId="39" xfId="0" applyNumberFormat="1" applyFont="1" applyFill="1" applyBorder="1" applyAlignment="1">
      <alignment horizontal="right"/>
    </xf>
    <xf numFmtId="4" fontId="8" fillId="36" borderId="55" xfId="0" applyNumberFormat="1" applyFont="1" applyFill="1" applyBorder="1" applyAlignment="1">
      <alignment horizontal="right"/>
    </xf>
    <xf numFmtId="4" fontId="8" fillId="36" borderId="56" xfId="0" applyNumberFormat="1" applyFont="1" applyFill="1" applyBorder="1" applyAlignment="1">
      <alignment horizontal="right"/>
    </xf>
    <xf numFmtId="4" fontId="3" fillId="0" borderId="43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4" fontId="3" fillId="0" borderId="59" xfId="0" applyNumberFormat="1" applyFont="1" applyBorder="1" applyAlignment="1">
      <alignment horizontal="right"/>
    </xf>
    <xf numFmtId="0" fontId="3" fillId="0" borderId="43" xfId="0" applyFont="1" applyBorder="1" applyAlignment="1">
      <alignment horizontal="left" indent="1"/>
    </xf>
    <xf numFmtId="0" fontId="3" fillId="0" borderId="0" xfId="0" applyFont="1" applyBorder="1" applyAlignment="1">
      <alignment horizontal="left" indent="1"/>
    </xf>
    <xf numFmtId="0" fontId="3" fillId="0" borderId="59" xfId="0" applyFont="1" applyBorder="1" applyAlignment="1">
      <alignment horizontal="left" indent="1"/>
    </xf>
    <xf numFmtId="0" fontId="3" fillId="0" borderId="43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59" xfId="0" applyFont="1" applyBorder="1" applyAlignment="1">
      <alignment horizontal="right"/>
    </xf>
    <xf numFmtId="0" fontId="37" fillId="0" borderId="39" xfId="0" applyFont="1" applyBorder="1" applyAlignment="1">
      <alignment horizontal="center"/>
    </xf>
    <xf numFmtId="0" fontId="37" fillId="0" borderId="55" xfId="0" applyFont="1" applyBorder="1" applyAlignment="1">
      <alignment horizontal="center"/>
    </xf>
    <xf numFmtId="4" fontId="37" fillId="0" borderId="55" xfId="0" applyNumberFormat="1" applyFont="1" applyBorder="1" applyAlignment="1">
      <alignment horizontal="center"/>
    </xf>
    <xf numFmtId="0" fontId="37" fillId="0" borderId="56" xfId="0" applyFont="1" applyBorder="1" applyAlignment="1">
      <alignment horizontal="center"/>
    </xf>
    <xf numFmtId="4" fontId="8" fillId="0" borderId="40" xfId="0" applyNumberFormat="1" applyFont="1" applyBorder="1" applyAlignment="1">
      <alignment horizontal="right"/>
    </xf>
    <xf numFmtId="4" fontId="8" fillId="0" borderId="57" xfId="0" applyNumberFormat="1" applyFont="1" applyBorder="1" applyAlignment="1">
      <alignment horizontal="right"/>
    </xf>
    <xf numFmtId="4" fontId="8" fillId="0" borderId="58" xfId="0" applyNumberFormat="1" applyFont="1" applyBorder="1" applyAlignment="1">
      <alignment horizontal="right"/>
    </xf>
    <xf numFmtId="4" fontId="8" fillId="0" borderId="38" xfId="0" applyNumberFormat="1" applyFont="1" applyBorder="1" applyAlignment="1">
      <alignment horizontal="right"/>
    </xf>
    <xf numFmtId="4" fontId="8" fillId="0" borderId="29" xfId="0" applyNumberFormat="1" applyFont="1" applyBorder="1" applyAlignment="1">
      <alignment horizontal="right"/>
    </xf>
    <xf numFmtId="4" fontId="8" fillId="0" borderId="54" xfId="0" applyNumberFormat="1" applyFont="1" applyBorder="1" applyAlignment="1">
      <alignment horizontal="right"/>
    </xf>
    <xf numFmtId="3" fontId="3" fillId="0" borderId="40" xfId="0" applyNumberFormat="1" applyFont="1" applyBorder="1" applyAlignment="1">
      <alignment horizontal="center"/>
    </xf>
    <xf numFmtId="3" fontId="3" fillId="0" borderId="57" xfId="0" applyNumberFormat="1" applyFont="1" applyBorder="1" applyAlignment="1">
      <alignment horizontal="center"/>
    </xf>
    <xf numFmtId="3" fontId="3" fillId="0" borderId="58" xfId="0" applyNumberFormat="1" applyFont="1" applyBorder="1" applyAlignment="1">
      <alignment horizontal="center"/>
    </xf>
    <xf numFmtId="3" fontId="3" fillId="0" borderId="38" xfId="0" applyNumberFormat="1" applyFont="1" applyBorder="1" applyAlignment="1">
      <alignment horizontal="center"/>
    </xf>
    <xf numFmtId="3" fontId="3" fillId="0" borderId="29" xfId="0" applyNumberFormat="1" applyFont="1" applyBorder="1" applyAlignment="1">
      <alignment horizontal="center"/>
    </xf>
    <xf numFmtId="3" fontId="3" fillId="0" borderId="54" xfId="0" applyNumberFormat="1" applyFont="1" applyBorder="1" applyAlignment="1">
      <alignment horizontal="center"/>
    </xf>
    <xf numFmtId="3" fontId="3" fillId="0" borderId="40" xfId="0" applyNumberFormat="1" applyFont="1" applyBorder="1" applyAlignment="1">
      <alignment horizontal="right"/>
    </xf>
    <xf numFmtId="3" fontId="3" fillId="0" borderId="57" xfId="0" applyNumberFormat="1" applyFont="1" applyBorder="1" applyAlignment="1">
      <alignment horizontal="right"/>
    </xf>
    <xf numFmtId="3" fontId="3" fillId="0" borderId="58" xfId="0" applyNumberFormat="1" applyFont="1" applyBorder="1" applyAlignment="1">
      <alignment horizontal="right"/>
    </xf>
    <xf numFmtId="3" fontId="3" fillId="0" borderId="38" xfId="0" applyNumberFormat="1" applyFont="1" applyBorder="1" applyAlignment="1">
      <alignment horizontal="right"/>
    </xf>
    <xf numFmtId="3" fontId="3" fillId="0" borderId="29" xfId="0" applyNumberFormat="1" applyFont="1" applyBorder="1" applyAlignment="1">
      <alignment horizontal="right"/>
    </xf>
    <xf numFmtId="3" fontId="3" fillId="0" borderId="54" xfId="0" applyNumberFormat="1" applyFont="1" applyBorder="1" applyAlignment="1">
      <alignment horizontal="right"/>
    </xf>
    <xf numFmtId="3" fontId="3" fillId="0" borderId="43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3" fontId="3" fillId="0" borderId="59" xfId="0" applyNumberFormat="1" applyFont="1" applyBorder="1" applyAlignment="1">
      <alignment horizontal="right"/>
    </xf>
    <xf numFmtId="49" fontId="2" fillId="0" borderId="29" xfId="0" applyNumberFormat="1" applyFont="1" applyBorder="1" applyAlignment="1">
      <alignment horizontal="center"/>
    </xf>
    <xf numFmtId="4" fontId="8" fillId="36" borderId="38" xfId="0" applyNumberFormat="1" applyFont="1" applyFill="1" applyBorder="1" applyAlignment="1">
      <alignment horizontal="right"/>
    </xf>
    <xf numFmtId="4" fontId="8" fillId="36" borderId="29" xfId="0" applyNumberFormat="1" applyFont="1" applyFill="1" applyBorder="1" applyAlignment="1">
      <alignment horizontal="right"/>
    </xf>
    <xf numFmtId="4" fontId="8" fillId="36" borderId="54" xfId="0" applyNumberFormat="1" applyFont="1" applyFill="1" applyBorder="1" applyAlignment="1">
      <alignment horizontal="right"/>
    </xf>
    <xf numFmtId="0" fontId="8" fillId="0" borderId="38" xfId="0" applyFont="1" applyBorder="1" applyAlignment="1">
      <alignment horizontal="left"/>
    </xf>
    <xf numFmtId="0" fontId="8" fillId="0" borderId="29" xfId="0" applyFont="1" applyBorder="1" applyAlignment="1">
      <alignment horizontal="left"/>
    </xf>
    <xf numFmtId="0" fontId="8" fillId="0" borderId="54" xfId="0" applyFont="1" applyBorder="1" applyAlignment="1">
      <alignment horizontal="left"/>
    </xf>
    <xf numFmtId="4" fontId="3" fillId="0" borderId="39" xfId="0" applyNumberFormat="1" applyFont="1" applyBorder="1" applyAlignment="1">
      <alignment horizontal="center"/>
    </xf>
    <xf numFmtId="4" fontId="3" fillId="0" borderId="55" xfId="0" applyNumberFormat="1" applyFont="1" applyBorder="1" applyAlignment="1">
      <alignment horizontal="center"/>
    </xf>
    <xf numFmtId="4" fontId="3" fillId="0" borderId="56" xfId="0" applyNumberFormat="1" applyFont="1" applyBorder="1" applyAlignment="1">
      <alignment horizontal="center"/>
    </xf>
    <xf numFmtId="9" fontId="3" fillId="0" borderId="38" xfId="55" applyFont="1" applyBorder="1" applyAlignment="1">
      <alignment horizontal="right"/>
    </xf>
    <xf numFmtId="9" fontId="3" fillId="0" borderId="29" xfId="55" applyFont="1" applyBorder="1" applyAlignment="1">
      <alignment horizontal="right"/>
    </xf>
    <xf numFmtId="9" fontId="3" fillId="0" borderId="54" xfId="55" applyFont="1" applyBorder="1" applyAlignment="1">
      <alignment horizontal="right"/>
    </xf>
    <xf numFmtId="43" fontId="25" fillId="0" borderId="0" xfId="0" applyNumberFormat="1" applyFont="1" applyBorder="1" applyAlignment="1">
      <alignment horizontal="center"/>
    </xf>
    <xf numFmtId="179" fontId="3" fillId="0" borderId="38" xfId="58" applyFont="1" applyFill="1" applyBorder="1" applyAlignment="1">
      <alignment horizontal="right"/>
    </xf>
    <xf numFmtId="179" fontId="3" fillId="0" borderId="29" xfId="58" applyFont="1" applyFill="1" applyBorder="1" applyAlignment="1">
      <alignment horizontal="right"/>
    </xf>
    <xf numFmtId="179" fontId="3" fillId="0" borderId="54" xfId="58" applyFont="1" applyFill="1" applyBorder="1" applyAlignment="1">
      <alignment horizontal="right"/>
    </xf>
    <xf numFmtId="3" fontId="3" fillId="0" borderId="38" xfId="0" applyNumberFormat="1" applyFont="1" applyBorder="1" applyAlignment="1">
      <alignment horizontal="left"/>
    </xf>
    <xf numFmtId="3" fontId="3" fillId="0" borderId="39" xfId="0" applyNumberFormat="1" applyFont="1" applyBorder="1" applyAlignment="1">
      <alignment horizontal="left"/>
    </xf>
    <xf numFmtId="179" fontId="3" fillId="0" borderId="38" xfId="58" applyFont="1" applyBorder="1" applyAlignment="1">
      <alignment horizontal="right"/>
    </xf>
    <xf numFmtId="179" fontId="3" fillId="0" borderId="29" xfId="58" applyFont="1" applyBorder="1" applyAlignment="1">
      <alignment horizontal="right"/>
    </xf>
    <xf numFmtId="179" fontId="3" fillId="0" borderId="54" xfId="58" applyFont="1" applyBorder="1" applyAlignment="1">
      <alignment horizontal="right"/>
    </xf>
    <xf numFmtId="0" fontId="3" fillId="0" borderId="39" xfId="0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horizontal="center" vertical="center"/>
    </xf>
    <xf numFmtId="0" fontId="3" fillId="0" borderId="56" xfId="0" applyFont="1" applyFill="1" applyBorder="1" applyAlignment="1">
      <alignment horizontal="center" vertical="center"/>
    </xf>
    <xf numFmtId="49" fontId="2" fillId="0" borderId="29" xfId="0" applyNumberFormat="1" applyFont="1" applyFill="1" applyBorder="1" applyAlignment="1">
      <alignment horizontal="center"/>
    </xf>
    <xf numFmtId="0" fontId="2" fillId="0" borderId="29" xfId="0" applyFont="1" applyBorder="1" applyAlignment="1">
      <alignment horizontal="left"/>
    </xf>
    <xf numFmtId="179" fontId="8" fillId="36" borderId="38" xfId="58" applyFont="1" applyFill="1" applyBorder="1" applyAlignment="1">
      <alignment horizontal="right"/>
    </xf>
    <xf numFmtId="179" fontId="8" fillId="36" borderId="29" xfId="58" applyFont="1" applyFill="1" applyBorder="1" applyAlignment="1">
      <alignment horizontal="right"/>
    </xf>
    <xf numFmtId="179" fontId="8" fillId="36" borderId="54" xfId="58" applyFont="1" applyFill="1" applyBorder="1" applyAlignment="1">
      <alignment horizontal="right"/>
    </xf>
    <xf numFmtId="3" fontId="3" fillId="0" borderId="39" xfId="0" applyNumberFormat="1" applyFont="1" applyBorder="1" applyAlignment="1">
      <alignment horizontal="right"/>
    </xf>
    <xf numFmtId="3" fontId="3" fillId="0" borderId="55" xfId="0" applyNumberFormat="1" applyFont="1" applyBorder="1" applyAlignment="1">
      <alignment horizontal="left"/>
    </xf>
    <xf numFmtId="3" fontId="3" fillId="0" borderId="56" xfId="0" applyNumberFormat="1" applyFont="1" applyBorder="1" applyAlignment="1">
      <alignment horizontal="left"/>
    </xf>
    <xf numFmtId="179" fontId="8" fillId="0" borderId="38" xfId="58" applyFont="1" applyBorder="1" applyAlignment="1">
      <alignment horizontal="right"/>
    </xf>
    <xf numFmtId="179" fontId="8" fillId="0" borderId="29" xfId="58" applyFont="1" applyBorder="1" applyAlignment="1">
      <alignment horizontal="right"/>
    </xf>
    <xf numFmtId="179" fontId="8" fillId="0" borderId="54" xfId="58" applyFont="1" applyBorder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4"/>
  <sheetViews>
    <sheetView view="pageBreakPreview" zoomScale="75" zoomScaleSheetLayoutView="75" zoomScalePageLayoutView="0" workbookViewId="0" topLeftCell="A28">
      <selection activeCell="M35" sqref="M35"/>
    </sheetView>
  </sheetViews>
  <sheetFormatPr defaultColWidth="9.140625" defaultRowHeight="12.75"/>
  <cols>
    <col min="1" max="1" width="6.00390625" style="2" customWidth="1"/>
    <col min="2" max="2" width="61.7109375" style="2" customWidth="1"/>
    <col min="3" max="3" width="17.8515625" style="2" customWidth="1"/>
    <col min="4" max="4" width="18.00390625" style="2" customWidth="1"/>
    <col min="5" max="5" width="11.57421875" style="2" customWidth="1"/>
    <col min="6" max="6" width="11.8515625" style="2" customWidth="1"/>
    <col min="7" max="7" width="10.7109375" style="2" customWidth="1"/>
    <col min="8" max="8" width="14.57421875" style="2" customWidth="1"/>
    <col min="9" max="9" width="11.28125" style="2" customWidth="1"/>
    <col min="10" max="10" width="12.00390625" style="2" customWidth="1"/>
    <col min="11" max="11" width="14.140625" style="2" customWidth="1"/>
    <col min="12" max="13" width="15.7109375" style="2" customWidth="1"/>
    <col min="14" max="16384" width="9.140625" style="2" customWidth="1"/>
  </cols>
  <sheetData>
    <row r="1" spans="2:11" ht="29.25" customHeight="1">
      <c r="B1" s="332" t="s">
        <v>144</v>
      </c>
      <c r="F1" s="390" t="s">
        <v>80</v>
      </c>
      <c r="G1" s="390"/>
      <c r="H1" s="390"/>
      <c r="I1" s="390"/>
      <c r="J1" s="390"/>
      <c r="K1" s="390"/>
    </row>
    <row r="2" spans="2:11" ht="12" customHeight="1">
      <c r="B2" s="332"/>
      <c r="F2" s="60"/>
      <c r="G2" s="60"/>
      <c r="H2" s="60"/>
      <c r="I2" s="60"/>
      <c r="J2" s="60"/>
      <c r="K2" s="60"/>
    </row>
    <row r="3" spans="2:11" ht="46.5" customHeight="1">
      <c r="B3" s="180" t="s">
        <v>10</v>
      </c>
      <c r="F3" s="390" t="s">
        <v>79</v>
      </c>
      <c r="G3" s="390"/>
      <c r="H3" s="390"/>
      <c r="I3" s="390"/>
      <c r="J3" s="390"/>
      <c r="K3" s="390"/>
    </row>
    <row r="4" spans="2:11" ht="17.25" customHeight="1">
      <c r="B4" s="12" t="s">
        <v>78</v>
      </c>
      <c r="F4" s="60"/>
      <c r="G4" s="60"/>
      <c r="H4" s="60"/>
      <c r="I4" s="60"/>
      <c r="J4" s="60"/>
      <c r="K4" s="60"/>
    </row>
    <row r="5" spans="2:11" ht="27.75" customHeight="1">
      <c r="B5" s="181" t="s">
        <v>11</v>
      </c>
      <c r="D5" s="27"/>
      <c r="E5" s="27"/>
      <c r="F5" s="332" t="s">
        <v>13</v>
      </c>
      <c r="G5" s="332"/>
      <c r="H5" s="332"/>
      <c r="I5" s="332"/>
      <c r="J5" s="332"/>
      <c r="K5" s="332"/>
    </row>
    <row r="6" spans="2:7" ht="12.75">
      <c r="B6" s="8" t="s">
        <v>145</v>
      </c>
      <c r="D6" s="10"/>
      <c r="E6" s="10"/>
      <c r="F6" s="10"/>
      <c r="G6" s="10"/>
    </row>
    <row r="7" spans="2:11" ht="15.75">
      <c r="B7" s="125">
        <f>F12</f>
        <v>43496</v>
      </c>
      <c r="D7" s="28"/>
      <c r="E7" s="28"/>
      <c r="F7" s="391" t="s">
        <v>353</v>
      </c>
      <c r="G7" s="391"/>
      <c r="H7" s="391"/>
      <c r="I7" s="391"/>
      <c r="J7" s="391"/>
      <c r="K7" s="391"/>
    </row>
    <row r="8" spans="2:11" ht="12.75">
      <c r="B8" s="1" t="s">
        <v>14</v>
      </c>
      <c r="D8" s="10"/>
      <c r="E8" s="9"/>
      <c r="F8" s="331" t="s">
        <v>78</v>
      </c>
      <c r="G8" s="331"/>
      <c r="H8" s="331"/>
      <c r="I8" s="331"/>
      <c r="J8" s="331"/>
      <c r="K8" s="331"/>
    </row>
    <row r="9" spans="1:7" ht="18" customHeight="1">
      <c r="A9" s="61"/>
      <c r="B9" s="1"/>
      <c r="C9" s="61"/>
      <c r="D9" s="10"/>
      <c r="E9" s="10"/>
      <c r="F9" s="10"/>
      <c r="G9" s="10"/>
    </row>
    <row r="10" spans="1:11" ht="18" customHeight="1" thickBot="1">
      <c r="A10" s="61"/>
      <c r="B10" s="179"/>
      <c r="C10" s="61"/>
      <c r="D10" s="10"/>
      <c r="E10" s="26"/>
      <c r="F10" s="394" t="s">
        <v>413</v>
      </c>
      <c r="G10" s="394"/>
      <c r="H10" s="394"/>
      <c r="I10" s="394"/>
      <c r="J10" s="394"/>
      <c r="K10" s="394"/>
    </row>
    <row r="11" spans="1:11" ht="15.75" customHeight="1">
      <c r="A11" s="61"/>
      <c r="B11" s="1"/>
      <c r="C11" s="61"/>
      <c r="D11" s="29"/>
      <c r="E11" s="29"/>
      <c r="F11" s="392" t="s">
        <v>2</v>
      </c>
      <c r="G11" s="392"/>
      <c r="H11" s="392"/>
      <c r="I11" s="392"/>
      <c r="J11" s="393" t="s">
        <v>3</v>
      </c>
      <c r="K11" s="393"/>
    </row>
    <row r="12" spans="4:11" ht="15.75">
      <c r="D12" s="9"/>
      <c r="E12" s="9"/>
      <c r="F12" s="344">
        <f>K18</f>
        <v>43496</v>
      </c>
      <c r="G12" s="344"/>
      <c r="H12" s="344"/>
      <c r="I12" s="344"/>
      <c r="J12" s="344"/>
      <c r="K12" s="344"/>
    </row>
    <row r="13" spans="4:11" ht="12.75">
      <c r="D13" s="9"/>
      <c r="E13" s="9"/>
      <c r="F13" s="331" t="s">
        <v>14</v>
      </c>
      <c r="G13" s="331"/>
      <c r="H13" s="331"/>
      <c r="I13" s="331"/>
      <c r="J13" s="331"/>
      <c r="K13" s="331"/>
    </row>
    <row r="14" spans="1:11" ht="21.75" customHeight="1">
      <c r="A14" s="336" t="s">
        <v>81</v>
      </c>
      <c r="B14" s="336"/>
      <c r="C14" s="336"/>
      <c r="D14" s="11"/>
      <c r="E14" s="11"/>
      <c r="F14" s="389"/>
      <c r="G14" s="389"/>
      <c r="H14" s="389"/>
      <c r="I14" s="389"/>
      <c r="J14" s="389"/>
      <c r="K14" s="389"/>
    </row>
    <row r="15" spans="1:11" ht="25.5">
      <c r="A15" s="336" t="s">
        <v>87</v>
      </c>
      <c r="B15" s="336"/>
      <c r="C15" s="336"/>
      <c r="D15" s="29"/>
      <c r="E15" s="29"/>
      <c r="F15" s="389"/>
      <c r="G15" s="389"/>
      <c r="H15" s="389"/>
      <c r="I15" s="389"/>
      <c r="J15" s="389"/>
      <c r="K15" s="389"/>
    </row>
    <row r="16" spans="1:8" ht="25.5">
      <c r="A16" s="336" t="s">
        <v>412</v>
      </c>
      <c r="B16" s="336"/>
      <c r="C16" s="336"/>
      <c r="D16" s="61"/>
      <c r="E16" s="61"/>
      <c r="F16" s="61"/>
      <c r="G16" s="61"/>
      <c r="H16" s="61"/>
    </row>
    <row r="17" ht="20.25" customHeight="1">
      <c r="K17" s="304" t="s">
        <v>4</v>
      </c>
    </row>
    <row r="18" spans="1:11" ht="20.25" customHeight="1">
      <c r="A18" s="353"/>
      <c r="B18" s="353"/>
      <c r="C18" s="353"/>
      <c r="D18" s="377" t="s">
        <v>354</v>
      </c>
      <c r="E18" s="377"/>
      <c r="F18" s="377"/>
      <c r="G18" s="377"/>
      <c r="H18" s="377"/>
      <c r="I18" s="13"/>
      <c r="J18" s="1" t="s">
        <v>5</v>
      </c>
      <c r="K18" s="305">
        <v>43496</v>
      </c>
    </row>
    <row r="19" spans="1:11" ht="20.25" customHeight="1">
      <c r="A19" s="18"/>
      <c r="B19" s="18"/>
      <c r="C19" s="18"/>
      <c r="D19" s="377"/>
      <c r="E19" s="377"/>
      <c r="F19" s="377"/>
      <c r="G19" s="377"/>
      <c r="H19" s="377"/>
      <c r="I19" s="13"/>
      <c r="J19" s="1" t="s">
        <v>83</v>
      </c>
      <c r="K19" s="300">
        <v>2343019427</v>
      </c>
    </row>
    <row r="20" spans="1:11" ht="20.25" customHeight="1">
      <c r="A20" s="353" t="s">
        <v>82</v>
      </c>
      <c r="B20" s="353"/>
      <c r="C20" s="353"/>
      <c r="D20" s="378"/>
      <c r="E20" s="378"/>
      <c r="F20" s="378"/>
      <c r="G20" s="378"/>
      <c r="H20" s="378"/>
      <c r="I20" s="24"/>
      <c r="J20" s="1" t="s">
        <v>84</v>
      </c>
      <c r="K20" s="300">
        <v>234301001</v>
      </c>
    </row>
    <row r="21" spans="1:11" ht="20.25" customHeight="1">
      <c r="A21" s="18"/>
      <c r="B21" s="18"/>
      <c r="C21" s="18"/>
      <c r="J21" s="5" t="s">
        <v>85</v>
      </c>
      <c r="K21" s="306"/>
    </row>
    <row r="22" spans="1:11" ht="18" customHeight="1">
      <c r="A22" s="353" t="s">
        <v>0</v>
      </c>
      <c r="B22" s="353"/>
      <c r="C22" s="353"/>
      <c r="J22" s="63" t="s">
        <v>6</v>
      </c>
      <c r="K22" s="307">
        <v>383</v>
      </c>
    </row>
    <row r="23" spans="1:11" ht="15.75" customHeight="1">
      <c r="A23" s="353"/>
      <c r="B23" s="353"/>
      <c r="C23" s="353"/>
      <c r="J23" s="1" t="s">
        <v>86</v>
      </c>
      <c r="K23" s="62">
        <v>643</v>
      </c>
    </row>
    <row r="24" spans="1:10" ht="12" customHeight="1">
      <c r="A24" s="18"/>
      <c r="B24" s="18"/>
      <c r="C24" s="18"/>
      <c r="D24" s="379" t="s">
        <v>15</v>
      </c>
      <c r="E24" s="379"/>
      <c r="F24" s="379"/>
      <c r="G24" s="379"/>
      <c r="H24" s="379"/>
      <c r="I24" s="13"/>
      <c r="J24" s="6"/>
    </row>
    <row r="25" spans="1:9" ht="15.75">
      <c r="A25" s="353" t="s">
        <v>12</v>
      </c>
      <c r="B25" s="353"/>
      <c r="C25" s="353"/>
      <c r="D25" s="380"/>
      <c r="E25" s="380"/>
      <c r="F25" s="380"/>
      <c r="G25" s="380"/>
      <c r="H25" s="380"/>
      <c r="I25" s="24"/>
    </row>
    <row r="26" spans="1:9" ht="15.75">
      <c r="A26" s="20"/>
      <c r="B26" s="20"/>
      <c r="C26" s="20"/>
      <c r="D26" s="10"/>
      <c r="E26" s="10"/>
      <c r="F26" s="10"/>
      <c r="G26" s="10"/>
      <c r="H26" s="10"/>
      <c r="I26" s="10"/>
    </row>
    <row r="27" spans="1:9" ht="12.75" customHeight="1">
      <c r="A27" s="20"/>
      <c r="B27" s="20"/>
      <c r="C27" s="20"/>
      <c r="D27" s="381" t="s">
        <v>359</v>
      </c>
      <c r="E27" s="381"/>
      <c r="F27" s="381"/>
      <c r="G27" s="381"/>
      <c r="H27" s="381"/>
      <c r="I27" s="16"/>
    </row>
    <row r="28" spans="1:9" ht="15.75">
      <c r="A28" s="353" t="s">
        <v>16</v>
      </c>
      <c r="B28" s="353"/>
      <c r="C28" s="353"/>
      <c r="D28" s="382"/>
      <c r="E28" s="382"/>
      <c r="F28" s="382"/>
      <c r="G28" s="382"/>
      <c r="H28" s="382"/>
      <c r="I28" s="25"/>
    </row>
    <row r="29" spans="1:9" ht="15.75">
      <c r="A29" s="18"/>
      <c r="B29" s="18"/>
      <c r="C29" s="18"/>
      <c r="D29" s="10"/>
      <c r="E29" s="10"/>
      <c r="F29" s="10"/>
      <c r="G29" s="10"/>
      <c r="H29" s="10"/>
      <c r="I29" s="10"/>
    </row>
    <row r="30" spans="1:9" ht="15.75">
      <c r="A30" s="18"/>
      <c r="B30" s="18"/>
      <c r="C30" s="18"/>
      <c r="D30" s="10"/>
      <c r="E30" s="10"/>
      <c r="F30" s="10"/>
      <c r="G30" s="10"/>
      <c r="H30" s="10"/>
      <c r="I30" s="10"/>
    </row>
    <row r="31" spans="10:11" ht="12.75">
      <c r="J31" s="6"/>
      <c r="K31" s="12"/>
    </row>
    <row r="32" spans="1:9" ht="19.5">
      <c r="A32" s="346" t="s">
        <v>88</v>
      </c>
      <c r="B32" s="346"/>
      <c r="C32" s="346"/>
      <c r="D32" s="346"/>
      <c r="E32" s="346"/>
      <c r="F32" s="346"/>
      <c r="G32" s="346"/>
      <c r="H32" s="17"/>
      <c r="I32" s="17"/>
    </row>
    <row r="34" spans="1:11" ht="84" customHeight="1">
      <c r="A34" s="341" t="s">
        <v>455</v>
      </c>
      <c r="B34" s="341"/>
      <c r="C34" s="341"/>
      <c r="D34" s="341"/>
      <c r="E34" s="341"/>
      <c r="F34" s="341"/>
      <c r="G34" s="341"/>
      <c r="H34" s="341"/>
      <c r="I34" s="341"/>
      <c r="J34" s="341"/>
      <c r="K34" s="341"/>
    </row>
    <row r="35" spans="1:11" ht="54.75" customHeight="1">
      <c r="A35" s="341" t="s">
        <v>453</v>
      </c>
      <c r="B35" s="341"/>
      <c r="C35" s="341"/>
      <c r="D35" s="341"/>
      <c r="E35" s="341"/>
      <c r="F35" s="341"/>
      <c r="G35" s="341"/>
      <c r="H35" s="341"/>
      <c r="I35" s="341"/>
      <c r="J35" s="341"/>
      <c r="K35" s="341"/>
    </row>
    <row r="36" spans="1:11" ht="46.5" customHeight="1">
      <c r="A36" s="341" t="s">
        <v>454</v>
      </c>
      <c r="B36" s="341"/>
      <c r="C36" s="341"/>
      <c r="D36" s="341"/>
      <c r="E36" s="341"/>
      <c r="F36" s="341"/>
      <c r="G36" s="341"/>
      <c r="H36" s="341"/>
      <c r="I36" s="341"/>
      <c r="J36" s="341"/>
      <c r="K36" s="341"/>
    </row>
    <row r="37" spans="1:11" ht="32.25" customHeight="1">
      <c r="A37" s="341" t="s">
        <v>89</v>
      </c>
      <c r="B37" s="341"/>
      <c r="C37" s="341"/>
      <c r="D37" s="341"/>
      <c r="E37" s="341"/>
      <c r="F37" s="341"/>
      <c r="G37" s="341"/>
      <c r="H37" s="30"/>
      <c r="I37" s="30"/>
      <c r="J37" s="358">
        <v>15132436.18</v>
      </c>
      <c r="K37" s="358"/>
    </row>
    <row r="38" spans="1:11" ht="20.25" customHeight="1">
      <c r="A38" s="353" t="s">
        <v>90</v>
      </c>
      <c r="B38" s="353"/>
      <c r="C38" s="353"/>
      <c r="D38" s="353"/>
      <c r="E38" s="353"/>
      <c r="F38" s="353"/>
      <c r="G38" s="353"/>
      <c r="H38" s="18"/>
      <c r="I38" s="18"/>
      <c r="J38" s="359">
        <v>15132436.18</v>
      </c>
      <c r="K38" s="359"/>
    </row>
    <row r="39" spans="1:11" ht="20.25" customHeight="1">
      <c r="A39" s="353" t="s">
        <v>91</v>
      </c>
      <c r="B39" s="353"/>
      <c r="C39" s="353"/>
      <c r="D39" s="353"/>
      <c r="E39" s="353"/>
      <c r="F39" s="353"/>
      <c r="G39" s="353"/>
      <c r="H39" s="18"/>
      <c r="I39" s="18"/>
      <c r="J39" s="359">
        <v>15132436.18</v>
      </c>
      <c r="K39" s="359"/>
    </row>
    <row r="40" spans="1:11" ht="20.25" customHeight="1">
      <c r="A40" s="353" t="s">
        <v>92</v>
      </c>
      <c r="B40" s="353"/>
      <c r="C40" s="353"/>
      <c r="D40" s="353"/>
      <c r="E40" s="353"/>
      <c r="F40" s="353"/>
      <c r="G40" s="353"/>
      <c r="H40" s="18"/>
      <c r="I40" s="18"/>
      <c r="J40" s="359">
        <v>0</v>
      </c>
      <c r="K40" s="359"/>
    </row>
    <row r="41" spans="1:11" ht="32.25" customHeight="1">
      <c r="A41" s="341" t="s">
        <v>93</v>
      </c>
      <c r="B41" s="341"/>
      <c r="C41" s="341"/>
      <c r="D41" s="341"/>
      <c r="E41" s="341"/>
      <c r="F41" s="341"/>
      <c r="G41" s="341"/>
      <c r="H41" s="30"/>
      <c r="I41" s="30"/>
      <c r="J41" s="358">
        <v>1882034.73</v>
      </c>
      <c r="K41" s="358"/>
    </row>
    <row r="42" spans="1:11" ht="18.75" customHeight="1">
      <c r="A42" s="353" t="s">
        <v>94</v>
      </c>
      <c r="B42" s="353"/>
      <c r="C42" s="353"/>
      <c r="D42" s="353"/>
      <c r="E42" s="353"/>
      <c r="F42" s="353"/>
      <c r="G42" s="353"/>
      <c r="H42" s="18"/>
      <c r="I42" s="18"/>
      <c r="J42" s="345">
        <v>806839.33</v>
      </c>
      <c r="K42" s="345"/>
    </row>
    <row r="43" spans="1:11" ht="18.75" customHeight="1">
      <c r="A43" s="8"/>
      <c r="B43" s="8"/>
      <c r="C43" s="8"/>
      <c r="D43" s="8"/>
      <c r="E43" s="8"/>
      <c r="F43" s="8"/>
      <c r="G43" s="8"/>
      <c r="H43" s="8"/>
      <c r="I43" s="8"/>
      <c r="J43" s="15"/>
      <c r="K43" s="15"/>
    </row>
    <row r="44" spans="1:11" ht="21" customHeight="1">
      <c r="A44" s="356" t="s">
        <v>95</v>
      </c>
      <c r="B44" s="356"/>
      <c r="C44" s="356"/>
      <c r="D44" s="356"/>
      <c r="E44" s="356"/>
      <c r="F44" s="356"/>
      <c r="G44" s="356"/>
      <c r="H44" s="27"/>
      <c r="I44" s="19"/>
      <c r="J44" s="19"/>
      <c r="K44" s="19"/>
    </row>
    <row r="45" spans="1:11" ht="15.75">
      <c r="A45" s="21"/>
      <c r="B45" s="65" t="s">
        <v>34</v>
      </c>
      <c r="C45" s="357">
        <f>K18</f>
        <v>43496</v>
      </c>
      <c r="D45" s="357"/>
      <c r="E45" s="342"/>
      <c r="F45" s="343"/>
      <c r="G45" s="343"/>
      <c r="H45" s="12"/>
      <c r="I45" s="12"/>
      <c r="J45" s="12"/>
      <c r="K45" s="1"/>
    </row>
    <row r="46" spans="1:11" ht="15.75">
      <c r="A46" s="21"/>
      <c r="B46" s="64"/>
      <c r="C46" s="337" t="s">
        <v>35</v>
      </c>
      <c r="D46" s="337"/>
      <c r="E46" s="37"/>
      <c r="F46" s="38"/>
      <c r="G46" s="38"/>
      <c r="H46" s="12"/>
      <c r="I46" s="12"/>
      <c r="J46" s="12"/>
      <c r="K46" s="1"/>
    </row>
    <row r="47" spans="1:11" ht="16.5" thickBot="1">
      <c r="A47" s="21"/>
      <c r="B47" s="21"/>
      <c r="C47" s="39"/>
      <c r="D47"/>
      <c r="E47" s="37"/>
      <c r="F47" s="38"/>
      <c r="G47" s="38"/>
      <c r="H47" s="12"/>
      <c r="I47" s="12"/>
      <c r="J47" s="12"/>
      <c r="K47" s="1"/>
    </row>
    <row r="48" spans="1:11" ht="15.75">
      <c r="A48" s="31" t="s">
        <v>17</v>
      </c>
      <c r="B48" s="354" t="s">
        <v>7</v>
      </c>
      <c r="C48" s="347" t="s">
        <v>19</v>
      </c>
      <c r="D48" s="348"/>
      <c r="E48" s="349"/>
      <c r="F48" s="23"/>
      <c r="G48" s="12"/>
      <c r="H48" s="12"/>
      <c r="I48" s="12"/>
      <c r="J48" s="12"/>
      <c r="K48" s="1"/>
    </row>
    <row r="49" spans="1:11" ht="16.5" thickBot="1">
      <c r="A49" s="32" t="s">
        <v>18</v>
      </c>
      <c r="B49" s="355"/>
      <c r="C49" s="350"/>
      <c r="D49" s="351"/>
      <c r="E49" s="352"/>
      <c r="F49" s="23"/>
      <c r="G49" s="12"/>
      <c r="H49" s="12"/>
      <c r="I49" s="12"/>
      <c r="J49" s="12"/>
      <c r="K49" s="1"/>
    </row>
    <row r="50" spans="1:11" ht="16.5" thickBot="1">
      <c r="A50" s="33">
        <v>1</v>
      </c>
      <c r="B50" s="34" t="s">
        <v>20</v>
      </c>
      <c r="C50" s="338">
        <v>17533.14</v>
      </c>
      <c r="D50" s="339"/>
      <c r="E50" s="340"/>
      <c r="F50" s="330"/>
      <c r="G50" s="12"/>
      <c r="H50" s="12"/>
      <c r="I50" s="12"/>
      <c r="J50" s="12"/>
      <c r="K50" s="1"/>
    </row>
    <row r="51" spans="1:11" ht="15.75">
      <c r="A51" s="369" t="s">
        <v>36</v>
      </c>
      <c r="B51" s="35" t="s">
        <v>8</v>
      </c>
      <c r="C51" s="383">
        <v>15132.44</v>
      </c>
      <c r="D51" s="384"/>
      <c r="E51" s="385"/>
      <c r="F51" s="7"/>
      <c r="G51" s="1"/>
      <c r="H51" s="1"/>
      <c r="I51" s="1"/>
      <c r="J51" s="1"/>
      <c r="K51" s="1"/>
    </row>
    <row r="52" spans="1:11" ht="16.5" thickBot="1">
      <c r="A52" s="370"/>
      <c r="B52" s="34" t="s">
        <v>21</v>
      </c>
      <c r="C52" s="386"/>
      <c r="D52" s="387"/>
      <c r="E52" s="388"/>
      <c r="F52" s="7"/>
      <c r="G52" s="1"/>
      <c r="H52" s="1"/>
      <c r="I52" s="1"/>
      <c r="J52" s="1"/>
      <c r="K52" s="1"/>
    </row>
    <row r="53" spans="1:11" ht="16.5" thickBot="1">
      <c r="A53" s="33"/>
      <c r="B53" s="34" t="s">
        <v>22</v>
      </c>
      <c r="C53" s="360" t="s">
        <v>446</v>
      </c>
      <c r="D53" s="361"/>
      <c r="E53" s="362"/>
      <c r="F53" s="7"/>
      <c r="G53" s="1"/>
      <c r="H53" s="1"/>
      <c r="I53" s="1"/>
      <c r="J53" s="1"/>
      <c r="K53" s="1"/>
    </row>
    <row r="54" spans="1:11" ht="16.5" thickBot="1">
      <c r="A54" s="33" t="s">
        <v>37</v>
      </c>
      <c r="B54" s="34" t="s">
        <v>23</v>
      </c>
      <c r="C54" s="360">
        <v>806.84</v>
      </c>
      <c r="D54" s="361"/>
      <c r="E54" s="362"/>
      <c r="F54" s="7"/>
      <c r="G54" s="1"/>
      <c r="H54" s="1"/>
      <c r="I54" s="1"/>
      <c r="J54" s="1"/>
      <c r="K54" s="1"/>
    </row>
    <row r="55" spans="1:11" ht="16.5" thickBot="1">
      <c r="A55" s="33"/>
      <c r="B55" s="34" t="s">
        <v>22</v>
      </c>
      <c r="C55" s="360">
        <v>10.88</v>
      </c>
      <c r="D55" s="361"/>
      <c r="E55" s="362"/>
      <c r="F55" s="7"/>
      <c r="G55" s="1"/>
      <c r="H55" s="1"/>
      <c r="I55" s="1"/>
      <c r="J55" s="1"/>
      <c r="K55" s="1"/>
    </row>
    <row r="56" spans="1:11" ht="16.5" thickBot="1">
      <c r="A56" s="33">
        <v>2</v>
      </c>
      <c r="B56" s="34" t="s">
        <v>24</v>
      </c>
      <c r="C56" s="371"/>
      <c r="D56" s="372"/>
      <c r="E56" s="373"/>
      <c r="F56" s="7"/>
      <c r="G56" s="1"/>
      <c r="H56" s="1"/>
      <c r="I56" s="1"/>
      <c r="J56" s="1"/>
      <c r="K56" s="1"/>
    </row>
    <row r="57" spans="1:11" ht="15.75">
      <c r="A57" s="369" t="s">
        <v>38</v>
      </c>
      <c r="B57" s="35" t="s">
        <v>8</v>
      </c>
      <c r="C57" s="363"/>
      <c r="D57" s="364"/>
      <c r="E57" s="365"/>
      <c r="F57" s="7"/>
      <c r="G57" s="1"/>
      <c r="H57" s="1"/>
      <c r="I57" s="1"/>
      <c r="J57" s="1"/>
      <c r="K57" s="1"/>
    </row>
    <row r="58" spans="1:11" ht="16.5" thickBot="1">
      <c r="A58" s="370"/>
      <c r="B58" s="34" t="s">
        <v>25</v>
      </c>
      <c r="C58" s="366"/>
      <c r="D58" s="367"/>
      <c r="E58" s="368"/>
      <c r="F58" s="7"/>
      <c r="G58" s="1"/>
      <c r="H58" s="1"/>
      <c r="I58" s="1"/>
      <c r="J58" s="1"/>
      <c r="K58" s="1"/>
    </row>
    <row r="59" spans="1:11" ht="15.75">
      <c r="A59" s="369"/>
      <c r="B59" s="35" t="s">
        <v>9</v>
      </c>
      <c r="C59" s="363">
        <f>'прил 1'!D40/1000</f>
        <v>105.49923</v>
      </c>
      <c r="D59" s="364"/>
      <c r="E59" s="365"/>
      <c r="F59" s="7"/>
      <c r="G59" s="1"/>
      <c r="H59" s="1"/>
      <c r="I59" s="1"/>
      <c r="J59" s="1"/>
      <c r="K59" s="1"/>
    </row>
    <row r="60" spans="1:11" ht="16.5" thickBot="1">
      <c r="A60" s="370"/>
      <c r="B60" s="34" t="s">
        <v>26</v>
      </c>
      <c r="C60" s="366"/>
      <c r="D60" s="367"/>
      <c r="E60" s="368"/>
      <c r="F60" s="7"/>
      <c r="G60" s="1"/>
      <c r="H60" s="1"/>
      <c r="I60" s="1"/>
      <c r="J60" s="1"/>
      <c r="K60" s="1"/>
    </row>
    <row r="61" spans="1:11" ht="32.25" thickBot="1">
      <c r="A61" s="33" t="s">
        <v>39</v>
      </c>
      <c r="B61" s="34" t="s">
        <v>27</v>
      </c>
      <c r="C61" s="363"/>
      <c r="D61" s="364"/>
      <c r="E61" s="365"/>
      <c r="F61" s="7"/>
      <c r="G61" s="1"/>
      <c r="H61" s="1"/>
      <c r="I61" s="1"/>
      <c r="J61" s="1"/>
      <c r="K61" s="1"/>
    </row>
    <row r="62" spans="1:11" ht="16.5" thickBot="1">
      <c r="A62" s="33" t="s">
        <v>40</v>
      </c>
      <c r="B62" s="34" t="s">
        <v>28</v>
      </c>
      <c r="C62" s="371"/>
      <c r="D62" s="372"/>
      <c r="E62" s="373"/>
      <c r="F62" s="7"/>
      <c r="G62" s="1"/>
      <c r="H62" s="1"/>
      <c r="I62" s="1"/>
      <c r="J62" s="1"/>
      <c r="K62" s="1"/>
    </row>
    <row r="63" spans="1:11" ht="16.5" thickBot="1">
      <c r="A63" s="33" t="s">
        <v>148</v>
      </c>
      <c r="B63" s="34" t="s">
        <v>29</v>
      </c>
      <c r="C63" s="371"/>
      <c r="D63" s="372"/>
      <c r="E63" s="373"/>
      <c r="F63" s="7"/>
      <c r="G63" s="1"/>
      <c r="H63" s="1"/>
      <c r="I63" s="1"/>
      <c r="J63" s="1"/>
      <c r="K63" s="1"/>
    </row>
    <row r="64" spans="1:11" ht="16.5" thickBot="1">
      <c r="A64" s="33" t="s">
        <v>149</v>
      </c>
      <c r="B64" s="34" t="s">
        <v>30</v>
      </c>
      <c r="C64" s="371">
        <v>21.5</v>
      </c>
      <c r="D64" s="372"/>
      <c r="E64" s="373"/>
      <c r="F64" s="7"/>
      <c r="G64" s="1"/>
      <c r="H64" s="1"/>
      <c r="I64" s="1"/>
      <c r="J64" s="1"/>
      <c r="K64" s="1"/>
    </row>
    <row r="65" spans="1:11" ht="16.5" thickBot="1">
      <c r="A65" s="33" t="s">
        <v>150</v>
      </c>
      <c r="B65" s="34" t="s">
        <v>31</v>
      </c>
      <c r="C65" s="371"/>
      <c r="D65" s="372"/>
      <c r="E65" s="373"/>
      <c r="F65" s="7"/>
      <c r="G65" s="1"/>
      <c r="H65" s="1"/>
      <c r="I65" s="1"/>
      <c r="J65" s="1"/>
      <c r="K65" s="1"/>
    </row>
    <row r="66" spans="1:11" ht="15.75">
      <c r="A66" s="369"/>
      <c r="B66" s="35" t="s">
        <v>8</v>
      </c>
      <c r="C66" s="363"/>
      <c r="D66" s="364"/>
      <c r="E66" s="365"/>
      <c r="F66" s="7"/>
      <c r="G66" s="1"/>
      <c r="H66" s="1"/>
      <c r="I66" s="1"/>
      <c r="J66" s="1"/>
      <c r="K66" s="1"/>
    </row>
    <row r="67" spans="1:11" ht="20.25" customHeight="1" thickBot="1">
      <c r="A67" s="370"/>
      <c r="B67" s="34" t="s">
        <v>32</v>
      </c>
      <c r="C67" s="374"/>
      <c r="D67" s="375"/>
      <c r="E67" s="376"/>
      <c r="F67" s="7"/>
      <c r="G67" s="1"/>
      <c r="H67" s="1"/>
      <c r="I67" s="1"/>
      <c r="J67" s="1"/>
      <c r="K67" s="1"/>
    </row>
    <row r="68" spans="1:11" ht="16.5" thickBot="1">
      <c r="A68" s="183" t="s">
        <v>151</v>
      </c>
      <c r="B68" s="34" t="s">
        <v>146</v>
      </c>
      <c r="C68" s="371">
        <v>19</v>
      </c>
      <c r="D68" s="372"/>
      <c r="E68" s="373"/>
      <c r="F68" s="178"/>
      <c r="G68" s="1"/>
      <c r="H68" s="1"/>
      <c r="I68" s="1"/>
      <c r="J68" s="1"/>
      <c r="K68" s="1"/>
    </row>
    <row r="69" spans="1:11" ht="15.75">
      <c r="A69" s="369"/>
      <c r="B69" s="35" t="s">
        <v>9</v>
      </c>
      <c r="C69" s="363"/>
      <c r="D69" s="364"/>
      <c r="E69" s="365"/>
      <c r="F69" s="7"/>
      <c r="G69" s="1"/>
      <c r="H69" s="1"/>
      <c r="I69" s="1"/>
      <c r="J69" s="1"/>
      <c r="K69" s="1"/>
    </row>
    <row r="70" spans="1:11" ht="16.5" thickBot="1">
      <c r="A70" s="370"/>
      <c r="B70" s="34" t="s">
        <v>33</v>
      </c>
      <c r="C70" s="366"/>
      <c r="D70" s="367"/>
      <c r="E70" s="368"/>
      <c r="F70" s="7"/>
      <c r="G70" s="1"/>
      <c r="H70" s="1"/>
      <c r="I70" s="1"/>
      <c r="J70" s="1"/>
      <c r="K70" s="1"/>
    </row>
    <row r="71" spans="1:11" ht="32.25" thickBot="1">
      <c r="A71" s="182" t="s">
        <v>152</v>
      </c>
      <c r="B71" s="34" t="s">
        <v>147</v>
      </c>
      <c r="C71" s="333"/>
      <c r="D71" s="334"/>
      <c r="E71" s="335"/>
      <c r="F71" s="178"/>
      <c r="G71" s="1"/>
      <c r="H71" s="1"/>
      <c r="I71" s="1"/>
      <c r="J71" s="1"/>
      <c r="K71" s="1"/>
    </row>
    <row r="72" spans="1:11" ht="15.75">
      <c r="A72" s="20"/>
      <c r="B72" s="7"/>
      <c r="C72" s="7"/>
      <c r="D72" s="7"/>
      <c r="E72" s="7"/>
      <c r="F72" s="7"/>
      <c r="G72" s="1"/>
      <c r="H72" s="1"/>
      <c r="I72" s="1"/>
      <c r="J72" s="1"/>
      <c r="K72" s="1"/>
    </row>
    <row r="73" spans="1:11" ht="15.75">
      <c r="A73" s="20"/>
      <c r="B73" s="7"/>
      <c r="C73" s="7"/>
      <c r="D73" s="7"/>
      <c r="E73" s="7"/>
      <c r="F73" s="7"/>
      <c r="G73" s="1"/>
      <c r="H73" s="1"/>
      <c r="I73" s="1"/>
      <c r="J73" s="1"/>
      <c r="K73" s="1"/>
    </row>
    <row r="74" spans="1:11" ht="15.75">
      <c r="A74" s="20"/>
      <c r="B74" s="7"/>
      <c r="C74" s="7"/>
      <c r="D74" s="7"/>
      <c r="E74" s="7"/>
      <c r="F74" s="7"/>
      <c r="G74" s="1"/>
      <c r="H74" s="1"/>
      <c r="I74" s="1"/>
      <c r="J74" s="1"/>
      <c r="K74" s="1"/>
    </row>
    <row r="75" spans="1:11" ht="15.75">
      <c r="A75" s="20"/>
      <c r="B75" s="7"/>
      <c r="C75" s="7"/>
      <c r="D75" s="7"/>
      <c r="E75" s="7"/>
      <c r="F75" s="7"/>
      <c r="G75" s="1"/>
      <c r="H75" s="1"/>
      <c r="I75" s="1"/>
      <c r="J75" s="1"/>
      <c r="K75" s="1"/>
    </row>
    <row r="76" spans="1:11" ht="15.75">
      <c r="A76" s="20"/>
      <c r="B76" s="7"/>
      <c r="C76" s="7"/>
      <c r="D76" s="7"/>
      <c r="E76" s="7"/>
      <c r="F76" s="7"/>
      <c r="G76" s="1"/>
      <c r="H76" s="1"/>
      <c r="I76" s="1"/>
      <c r="J76" s="1"/>
      <c r="K76" s="1"/>
    </row>
    <row r="77" spans="1:11" ht="15.75">
      <c r="A77" s="20"/>
      <c r="B77" s="7"/>
      <c r="C77" s="7"/>
      <c r="D77" s="7"/>
      <c r="E77" s="7"/>
      <c r="F77" s="7"/>
      <c r="G77" s="1"/>
      <c r="H77" s="1"/>
      <c r="I77" s="1"/>
      <c r="J77" s="1"/>
      <c r="K77" s="1"/>
    </row>
    <row r="78" spans="1:11" ht="15.75">
      <c r="A78" s="20"/>
      <c r="B78" s="7"/>
      <c r="C78" s="7"/>
      <c r="D78" s="7"/>
      <c r="E78" s="7"/>
      <c r="F78" s="7"/>
      <c r="G78" s="1"/>
      <c r="H78" s="1"/>
      <c r="I78" s="1"/>
      <c r="J78" s="1"/>
      <c r="K78" s="1"/>
    </row>
    <row r="79" spans="1:11" ht="15.75">
      <c r="A79" s="20"/>
      <c r="B79" s="7"/>
      <c r="C79" s="7"/>
      <c r="D79" s="7"/>
      <c r="E79" s="7"/>
      <c r="F79" s="7"/>
      <c r="G79" s="1"/>
      <c r="H79" s="1"/>
      <c r="I79" s="1"/>
      <c r="J79" s="1"/>
      <c r="K79" s="1"/>
    </row>
    <row r="80" spans="1:11" ht="15.75">
      <c r="A80" s="20"/>
      <c r="B80" s="7"/>
      <c r="C80" s="7"/>
      <c r="D80" s="7"/>
      <c r="E80" s="7"/>
      <c r="F80" s="7"/>
      <c r="G80" s="1"/>
      <c r="H80" s="1"/>
      <c r="I80" s="1"/>
      <c r="J80" s="1"/>
      <c r="K80" s="1"/>
    </row>
    <row r="81" spans="1:11" ht="15.75">
      <c r="A81" s="20"/>
      <c r="B81" s="7"/>
      <c r="C81" s="7"/>
      <c r="D81" s="7"/>
      <c r="E81" s="7"/>
      <c r="F81" s="7"/>
      <c r="G81" s="1"/>
      <c r="H81" s="1"/>
      <c r="I81" s="1"/>
      <c r="J81" s="1"/>
      <c r="K81" s="1"/>
    </row>
    <row r="82" spans="1:11" ht="15.75">
      <c r="A82" s="20"/>
      <c r="B82" s="7"/>
      <c r="C82" s="7"/>
      <c r="D82" s="7"/>
      <c r="E82" s="7"/>
      <c r="F82" s="7"/>
      <c r="G82" s="1"/>
      <c r="H82" s="1"/>
      <c r="I82" s="1"/>
      <c r="J82" s="1"/>
      <c r="K82" s="1"/>
    </row>
    <row r="83" spans="1:11" ht="15.75">
      <c r="A83" s="20"/>
      <c r="B83" s="7"/>
      <c r="C83" s="7"/>
      <c r="D83" s="7"/>
      <c r="E83" s="7"/>
      <c r="F83" s="7"/>
      <c r="G83" s="1"/>
      <c r="H83" s="1"/>
      <c r="I83" s="1"/>
      <c r="J83" s="1"/>
      <c r="K83" s="1"/>
    </row>
    <row r="84" spans="1:11" ht="15.75">
      <c r="A84" s="20"/>
      <c r="B84" s="7"/>
      <c r="C84" s="7"/>
      <c r="D84" s="7"/>
      <c r="E84" s="7"/>
      <c r="F84" s="7"/>
      <c r="G84" s="1"/>
      <c r="H84" s="1"/>
      <c r="I84" s="1"/>
      <c r="J84" s="1"/>
      <c r="K84" s="1"/>
    </row>
    <row r="85" spans="1:11" ht="15.75">
      <c r="A85" s="20"/>
      <c r="B85" s="7"/>
      <c r="C85" s="7"/>
      <c r="D85" s="7"/>
      <c r="E85" s="7"/>
      <c r="F85" s="7"/>
      <c r="G85" s="1"/>
      <c r="H85" s="1"/>
      <c r="I85" s="1"/>
      <c r="J85" s="1"/>
      <c r="K85" s="1"/>
    </row>
    <row r="86" spans="1:11" ht="15.75">
      <c r="A86" s="20"/>
      <c r="B86" s="7"/>
      <c r="C86" s="7"/>
      <c r="D86" s="7"/>
      <c r="E86" s="7"/>
      <c r="F86" s="7"/>
      <c r="G86" s="1"/>
      <c r="H86" s="1"/>
      <c r="I86" s="1"/>
      <c r="J86" s="1"/>
      <c r="K86" s="1"/>
    </row>
    <row r="87" spans="1:11" ht="15.75">
      <c r="A87" s="20"/>
      <c r="B87" s="20"/>
      <c r="C87" s="20"/>
      <c r="D87" s="7"/>
      <c r="E87" s="7"/>
      <c r="F87" s="7"/>
      <c r="G87" s="1"/>
      <c r="H87" s="1"/>
      <c r="I87" s="1"/>
      <c r="J87" s="1"/>
      <c r="K87" s="1"/>
    </row>
    <row r="88" spans="1:11" ht="15.75">
      <c r="A88" s="20"/>
      <c r="B88" s="20"/>
      <c r="C88" s="20"/>
      <c r="D88" s="7"/>
      <c r="E88" s="7"/>
      <c r="F88" s="7"/>
      <c r="G88" s="1"/>
      <c r="H88" s="1"/>
      <c r="I88" s="1"/>
      <c r="J88" s="1"/>
      <c r="K88" s="1"/>
    </row>
    <row r="89" spans="1:11" ht="15.75">
      <c r="A89" s="20"/>
      <c r="B89" s="20"/>
      <c r="C89" s="20"/>
      <c r="D89" s="7"/>
      <c r="E89" s="7"/>
      <c r="F89" s="7"/>
      <c r="G89" s="1"/>
      <c r="H89" s="1"/>
      <c r="I89" s="1"/>
      <c r="J89" s="1"/>
      <c r="K89" s="1"/>
    </row>
    <row r="90" spans="4:11" ht="12.75">
      <c r="D90" s="1"/>
      <c r="E90" s="1"/>
      <c r="F90" s="1"/>
      <c r="G90" s="1"/>
      <c r="H90" s="1"/>
      <c r="I90" s="1"/>
      <c r="J90" s="1"/>
      <c r="K90" s="1"/>
    </row>
    <row r="91" spans="4:11" ht="12.75">
      <c r="D91" s="1"/>
      <c r="E91" s="1"/>
      <c r="F91" s="1"/>
      <c r="G91" s="1"/>
      <c r="H91" s="1"/>
      <c r="I91" s="1"/>
      <c r="J91" s="1"/>
      <c r="K91" s="1"/>
    </row>
    <row r="92" spans="4:11" ht="12.75">
      <c r="D92" s="1"/>
      <c r="E92" s="1"/>
      <c r="F92" s="1"/>
      <c r="G92" s="1"/>
      <c r="H92" s="1"/>
      <c r="I92" s="1"/>
      <c r="J92" s="1"/>
      <c r="K92" s="1"/>
    </row>
    <row r="93" spans="4:11" ht="12.75">
      <c r="D93" s="1"/>
      <c r="E93" s="1"/>
      <c r="F93" s="1"/>
      <c r="G93" s="1"/>
      <c r="H93" s="1"/>
      <c r="I93" s="1"/>
      <c r="J93" s="1"/>
      <c r="K93" s="1"/>
    </row>
    <row r="94" spans="4:11" ht="12.75">
      <c r="D94" s="1"/>
      <c r="E94" s="1"/>
      <c r="F94" s="1"/>
      <c r="G94" s="1"/>
      <c r="H94" s="1"/>
      <c r="I94" s="1"/>
      <c r="J94" s="1"/>
      <c r="K94" s="1"/>
    </row>
  </sheetData>
  <sheetProtection/>
  <mergeCells count="68">
    <mergeCell ref="F1:K1"/>
    <mergeCell ref="F3:K3"/>
    <mergeCell ref="A22:C23"/>
    <mergeCell ref="A16:C16"/>
    <mergeCell ref="F5:K5"/>
    <mergeCell ref="F7:K7"/>
    <mergeCell ref="F8:K8"/>
    <mergeCell ref="F11:I11"/>
    <mergeCell ref="J11:K11"/>
    <mergeCell ref="F10:K10"/>
    <mergeCell ref="F14:K14"/>
    <mergeCell ref="F15:K15"/>
    <mergeCell ref="A15:C15"/>
    <mergeCell ref="C59:E60"/>
    <mergeCell ref="A38:G38"/>
    <mergeCell ref="C55:E55"/>
    <mergeCell ref="C56:E56"/>
    <mergeCell ref="A42:G42"/>
    <mergeCell ref="A39:G39"/>
    <mergeCell ref="A51:A52"/>
    <mergeCell ref="A59:A60"/>
    <mergeCell ref="A66:A67"/>
    <mergeCell ref="A20:C20"/>
    <mergeCell ref="D18:H20"/>
    <mergeCell ref="D24:H25"/>
    <mergeCell ref="D27:H28"/>
    <mergeCell ref="C62:E62"/>
    <mergeCell ref="C61:E61"/>
    <mergeCell ref="A57:A58"/>
    <mergeCell ref="C51:E52"/>
    <mergeCell ref="C53:E53"/>
    <mergeCell ref="C54:E54"/>
    <mergeCell ref="C57:E58"/>
    <mergeCell ref="A69:A70"/>
    <mergeCell ref="C63:E63"/>
    <mergeCell ref="C69:E70"/>
    <mergeCell ref="C64:E64"/>
    <mergeCell ref="C65:E65"/>
    <mergeCell ref="C66:E67"/>
    <mergeCell ref="C68:E68"/>
    <mergeCell ref="A37:G37"/>
    <mergeCell ref="A41:G41"/>
    <mergeCell ref="J41:K41"/>
    <mergeCell ref="A40:G40"/>
    <mergeCell ref="J38:K38"/>
    <mergeCell ref="J39:K39"/>
    <mergeCell ref="J40:K40"/>
    <mergeCell ref="J37:K37"/>
    <mergeCell ref="A32:G32"/>
    <mergeCell ref="C48:E49"/>
    <mergeCell ref="A18:C18"/>
    <mergeCell ref="A25:C25"/>
    <mergeCell ref="A28:C28"/>
    <mergeCell ref="B48:B49"/>
    <mergeCell ref="A44:G44"/>
    <mergeCell ref="C45:D45"/>
    <mergeCell ref="A35:K35"/>
    <mergeCell ref="A36:K36"/>
    <mergeCell ref="F13:K13"/>
    <mergeCell ref="B1:B2"/>
    <mergeCell ref="C71:E71"/>
    <mergeCell ref="A14:C14"/>
    <mergeCell ref="C46:D46"/>
    <mergeCell ref="C50:E50"/>
    <mergeCell ref="A34:K34"/>
    <mergeCell ref="E45:G45"/>
    <mergeCell ref="F12:K12"/>
    <mergeCell ref="J42:K42"/>
  </mergeCells>
  <printOptions/>
  <pageMargins left="0.3937007874015748" right="0.3937007874015748" top="0.5905511811023623" bottom="0.1968503937007874" header="0" footer="0"/>
  <pageSetup horizontalDpi="600" verticalDpi="600" orientation="landscape" paperSize="9" scale="7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CB56"/>
  <sheetViews>
    <sheetView view="pageBreakPreview" zoomScale="75" zoomScaleSheetLayoutView="75" zoomScalePageLayoutView="0" workbookViewId="0" topLeftCell="A1">
      <selection activeCell="BP36" sqref="BP36:CB36"/>
    </sheetView>
  </sheetViews>
  <sheetFormatPr defaultColWidth="1.1484375" defaultRowHeight="12.75"/>
  <cols>
    <col min="1" max="1" width="7.421875" style="1" bestFit="1" customWidth="1"/>
    <col min="2" max="4" width="1.1484375" style="1" customWidth="1"/>
    <col min="5" max="30" width="1.1484375" style="8" customWidth="1"/>
    <col min="31" max="31" width="7.421875" style="8" bestFit="1" customWidth="1"/>
    <col min="32" max="16384" width="1.1484375" style="8" customWidth="1"/>
  </cols>
  <sheetData>
    <row r="1" spans="1:80" s="194" customFormat="1" ht="15.75">
      <c r="A1" s="523" t="s">
        <v>240</v>
      </c>
      <c r="B1" s="523"/>
      <c r="C1" s="523"/>
      <c r="D1" s="523"/>
      <c r="E1" s="523"/>
      <c r="F1" s="523"/>
      <c r="G1" s="523"/>
      <c r="H1" s="523"/>
      <c r="I1" s="523"/>
      <c r="J1" s="523"/>
      <c r="K1" s="523"/>
      <c r="L1" s="523"/>
      <c r="M1" s="523"/>
      <c r="N1" s="523"/>
      <c r="O1" s="523"/>
      <c r="P1" s="523"/>
      <c r="Q1" s="523"/>
      <c r="R1" s="523"/>
      <c r="S1" s="523"/>
      <c r="T1" s="523"/>
      <c r="U1" s="523"/>
      <c r="V1" s="523"/>
      <c r="W1" s="523"/>
      <c r="X1" s="523"/>
      <c r="Y1" s="523"/>
      <c r="Z1" s="523"/>
      <c r="AA1" s="523"/>
      <c r="AB1" s="523"/>
      <c r="AC1" s="523"/>
      <c r="AD1" s="523"/>
      <c r="AE1" s="523"/>
      <c r="AF1" s="523"/>
      <c r="AG1" s="523"/>
      <c r="AH1" s="523"/>
      <c r="AI1" s="523"/>
      <c r="AJ1" s="523"/>
      <c r="AK1" s="523"/>
      <c r="AL1" s="523"/>
      <c r="AM1" s="523"/>
      <c r="AN1" s="523"/>
      <c r="AO1" s="523"/>
      <c r="AP1" s="523"/>
      <c r="AQ1" s="523"/>
      <c r="AR1" s="523"/>
      <c r="AS1" s="523"/>
      <c r="AT1" s="523"/>
      <c r="AU1" s="523"/>
      <c r="AV1" s="523"/>
      <c r="AW1" s="523"/>
      <c r="AX1" s="523"/>
      <c r="AY1" s="523"/>
      <c r="AZ1" s="523"/>
      <c r="BA1" s="523"/>
      <c r="BB1" s="523"/>
      <c r="BC1" s="523"/>
      <c r="BD1" s="523"/>
      <c r="BE1" s="523"/>
      <c r="BF1" s="523"/>
      <c r="BG1" s="523"/>
      <c r="BH1" s="523"/>
      <c r="BI1" s="523"/>
      <c r="BJ1" s="523"/>
      <c r="BK1" s="523"/>
      <c r="BL1" s="523"/>
      <c r="BM1" s="523"/>
      <c r="BN1" s="523"/>
      <c r="BO1" s="523"/>
      <c r="BP1" s="523"/>
      <c r="BQ1" s="523"/>
      <c r="BR1" s="523"/>
      <c r="BS1" s="523"/>
      <c r="BT1" s="523"/>
      <c r="BU1" s="523"/>
      <c r="BV1" s="523"/>
      <c r="BW1" s="523"/>
      <c r="BX1" s="523"/>
      <c r="BY1" s="523"/>
      <c r="BZ1" s="523"/>
      <c r="CA1" s="523"/>
      <c r="CB1" s="523"/>
    </row>
    <row r="2" spans="1:80" s="196" customFormat="1" ht="9.75">
      <c r="A2" s="195"/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195"/>
      <c r="Y2" s="195"/>
      <c r="Z2" s="195"/>
      <c r="AA2" s="195"/>
      <c r="AB2" s="195"/>
      <c r="AC2" s="195"/>
      <c r="AD2" s="195"/>
      <c r="AE2" s="195"/>
      <c r="AF2" s="195"/>
      <c r="AG2" s="195"/>
      <c r="AH2" s="195"/>
      <c r="AI2" s="195"/>
      <c r="AJ2" s="195"/>
      <c r="AK2" s="195"/>
      <c r="AL2" s="195"/>
      <c r="AM2" s="195"/>
      <c r="AN2" s="195"/>
      <c r="AO2" s="195"/>
      <c r="AP2" s="195"/>
      <c r="AQ2" s="195"/>
      <c r="AR2" s="195"/>
      <c r="AS2" s="195"/>
      <c r="AT2" s="195"/>
      <c r="AU2" s="195"/>
      <c r="AV2" s="195"/>
      <c r="AW2" s="195"/>
      <c r="AX2" s="195"/>
      <c r="AY2" s="195"/>
      <c r="AZ2" s="195"/>
      <c r="BA2" s="195"/>
      <c r="BB2" s="195"/>
      <c r="BC2" s="195"/>
      <c r="BD2" s="195"/>
      <c r="BE2" s="195"/>
      <c r="BF2" s="195"/>
      <c r="BG2" s="195"/>
      <c r="BH2" s="195"/>
      <c r="BI2" s="195"/>
      <c r="BJ2" s="195"/>
      <c r="BK2" s="195"/>
      <c r="BL2" s="195"/>
      <c r="BM2" s="195"/>
      <c r="BN2" s="195"/>
      <c r="BO2" s="195"/>
      <c r="BP2" s="195"/>
      <c r="BQ2" s="195"/>
      <c r="BR2" s="195"/>
      <c r="BS2" s="195"/>
      <c r="BT2" s="195"/>
      <c r="BU2" s="195"/>
      <c r="BV2" s="195"/>
      <c r="BW2" s="195"/>
      <c r="BX2" s="195"/>
      <c r="BY2" s="195"/>
      <c r="BZ2" s="195"/>
      <c r="CA2" s="195"/>
      <c r="CB2" s="195"/>
    </row>
    <row r="3" spans="1:80" s="194" customFormat="1" ht="15.75">
      <c r="A3" s="194" t="s">
        <v>159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654" t="s">
        <v>284</v>
      </c>
      <c r="T3" s="654"/>
      <c r="U3" s="654"/>
      <c r="V3" s="654"/>
      <c r="W3" s="654"/>
      <c r="X3" s="654"/>
      <c r="Y3" s="654"/>
      <c r="Z3" s="654"/>
      <c r="AA3" s="654"/>
      <c r="AB3" s="654"/>
      <c r="AC3" s="654"/>
      <c r="AD3" s="654"/>
      <c r="AE3" s="654"/>
      <c r="AF3" s="654"/>
      <c r="AG3" s="654"/>
      <c r="AH3" s="654"/>
      <c r="AI3" s="654"/>
      <c r="AJ3" s="654"/>
      <c r="AK3" s="654"/>
      <c r="AL3" s="654"/>
      <c r="AM3" s="654"/>
      <c r="AN3" s="654"/>
      <c r="AO3" s="654"/>
      <c r="AP3" s="654"/>
      <c r="AQ3" s="654"/>
      <c r="AR3" s="654"/>
      <c r="AS3" s="654"/>
      <c r="AT3" s="654"/>
      <c r="AU3" s="654"/>
      <c r="AV3" s="654"/>
      <c r="AW3" s="654"/>
      <c r="AX3" s="654"/>
      <c r="AY3" s="654"/>
      <c r="AZ3" s="654"/>
      <c r="BA3" s="654"/>
      <c r="BB3" s="654"/>
      <c r="BC3" s="654"/>
      <c r="BD3" s="654"/>
      <c r="BE3" s="654"/>
      <c r="BF3" s="654"/>
      <c r="BG3" s="654"/>
      <c r="BH3" s="654"/>
      <c r="BI3" s="654"/>
      <c r="BJ3" s="654"/>
      <c r="BK3" s="654"/>
      <c r="BL3" s="654"/>
      <c r="BM3" s="654"/>
      <c r="BN3" s="654"/>
      <c r="BO3" s="654"/>
      <c r="BP3" s="654"/>
      <c r="BQ3" s="654"/>
      <c r="BR3" s="654"/>
      <c r="BS3" s="654"/>
      <c r="BT3" s="654"/>
      <c r="BU3" s="654"/>
      <c r="BV3" s="654"/>
      <c r="BW3" s="654"/>
      <c r="BX3" s="654"/>
      <c r="BY3" s="654"/>
      <c r="BZ3" s="654"/>
      <c r="CA3" s="654"/>
      <c r="CB3" s="654"/>
    </row>
    <row r="4" spans="2:80" s="196" customFormat="1" ht="9.75"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195"/>
      <c r="S4" s="195"/>
      <c r="T4" s="195"/>
      <c r="U4" s="195"/>
      <c r="V4" s="195"/>
      <c r="W4" s="195"/>
      <c r="X4" s="195"/>
      <c r="Y4" s="195"/>
      <c r="Z4" s="195"/>
      <c r="AA4" s="195"/>
      <c r="AB4" s="195"/>
      <c r="AC4" s="195"/>
      <c r="AD4" s="195"/>
      <c r="AE4" s="195"/>
      <c r="AF4" s="195"/>
      <c r="AG4" s="195"/>
      <c r="AH4" s="195"/>
      <c r="AI4" s="195"/>
      <c r="AJ4" s="195"/>
      <c r="AK4" s="195"/>
      <c r="AL4" s="195"/>
      <c r="AM4" s="195"/>
      <c r="AN4" s="195"/>
      <c r="AO4" s="195"/>
      <c r="AP4" s="195"/>
      <c r="AQ4" s="195"/>
      <c r="AR4" s="195"/>
      <c r="AS4" s="195"/>
      <c r="AT4" s="195"/>
      <c r="AU4" s="195"/>
      <c r="AV4" s="195"/>
      <c r="AW4" s="195"/>
      <c r="AX4" s="195"/>
      <c r="AY4" s="195"/>
      <c r="AZ4" s="195"/>
      <c r="BA4" s="195"/>
      <c r="BB4" s="195"/>
      <c r="BC4" s="195"/>
      <c r="BD4" s="195"/>
      <c r="BE4" s="195"/>
      <c r="BF4" s="195"/>
      <c r="BG4" s="195"/>
      <c r="BH4" s="195"/>
      <c r="BI4" s="195"/>
      <c r="BJ4" s="195"/>
      <c r="BK4" s="195"/>
      <c r="BL4" s="195"/>
      <c r="BM4" s="195"/>
      <c r="BN4" s="195"/>
      <c r="BO4" s="195"/>
      <c r="BP4" s="195"/>
      <c r="BQ4" s="195"/>
      <c r="BR4" s="195"/>
      <c r="BS4" s="195"/>
      <c r="BT4" s="195"/>
      <c r="BU4" s="195"/>
      <c r="BV4" s="195"/>
      <c r="BW4" s="195"/>
      <c r="BX4" s="195"/>
      <c r="BY4" s="195"/>
      <c r="BZ4" s="195"/>
      <c r="CA4" s="195"/>
      <c r="CB4" s="195"/>
    </row>
    <row r="5" spans="1:80" s="194" customFormat="1" ht="15.75">
      <c r="A5" s="194" t="s">
        <v>160</v>
      </c>
      <c r="B5" s="193"/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193"/>
      <c r="R5" s="193"/>
      <c r="S5" s="193"/>
      <c r="T5" s="193"/>
      <c r="U5" s="193"/>
      <c r="V5" s="193"/>
      <c r="W5" s="193"/>
      <c r="X5" s="193"/>
      <c r="Y5" s="193"/>
      <c r="Z5" s="193"/>
      <c r="AA5" s="193"/>
      <c r="AB5" s="193"/>
      <c r="AC5" s="193"/>
      <c r="AD5" s="193"/>
      <c r="AE5" s="193"/>
      <c r="AF5" s="193"/>
      <c r="AG5" s="193"/>
      <c r="AH5" s="391" t="s">
        <v>282</v>
      </c>
      <c r="AI5" s="391"/>
      <c r="AJ5" s="391"/>
      <c r="AK5" s="391"/>
      <c r="AL5" s="391"/>
      <c r="AM5" s="391"/>
      <c r="AN5" s="391"/>
      <c r="AO5" s="391"/>
      <c r="AP5" s="391"/>
      <c r="AQ5" s="391"/>
      <c r="AR5" s="391"/>
      <c r="AS5" s="391"/>
      <c r="AT5" s="391"/>
      <c r="AU5" s="391"/>
      <c r="AV5" s="391"/>
      <c r="AW5" s="391"/>
      <c r="AX5" s="391"/>
      <c r="AY5" s="391"/>
      <c r="AZ5" s="391"/>
      <c r="BA5" s="391"/>
      <c r="BB5" s="391"/>
      <c r="BC5" s="391"/>
      <c r="BD5" s="391"/>
      <c r="BE5" s="391"/>
      <c r="BF5" s="391"/>
      <c r="BG5" s="391"/>
      <c r="BH5" s="391"/>
      <c r="BI5" s="391"/>
      <c r="BJ5" s="391"/>
      <c r="BK5" s="391"/>
      <c r="BL5" s="391"/>
      <c r="BM5" s="391"/>
      <c r="BN5" s="391"/>
      <c r="BO5" s="391"/>
      <c r="BP5" s="391"/>
      <c r="BQ5" s="391"/>
      <c r="BR5" s="391"/>
      <c r="BS5" s="391"/>
      <c r="BT5" s="391"/>
      <c r="BU5" s="391"/>
      <c r="BV5" s="391"/>
      <c r="BW5" s="391"/>
      <c r="BX5" s="391"/>
      <c r="BY5" s="391"/>
      <c r="BZ5" s="391"/>
      <c r="CA5" s="391"/>
      <c r="CB5" s="391"/>
    </row>
    <row r="6" spans="1:80" s="194" customFormat="1" ht="15.75">
      <c r="A6" s="193"/>
      <c r="B6" s="193"/>
      <c r="C6" s="193"/>
      <c r="D6" s="193"/>
      <c r="E6" s="193"/>
      <c r="F6" s="193"/>
      <c r="G6" s="193"/>
      <c r="H6" s="193"/>
      <c r="I6" s="193"/>
      <c r="J6" s="193"/>
      <c r="K6" s="193"/>
      <c r="L6" s="193"/>
      <c r="M6" s="193"/>
      <c r="N6" s="193"/>
      <c r="O6" s="193"/>
      <c r="P6" s="193"/>
      <c r="Q6" s="193"/>
      <c r="R6" s="193"/>
      <c r="S6" s="193"/>
      <c r="T6" s="193"/>
      <c r="U6" s="193"/>
      <c r="V6" s="193"/>
      <c r="W6" s="193"/>
      <c r="X6" s="193"/>
      <c r="Y6" s="193"/>
      <c r="Z6" s="193"/>
      <c r="AA6" s="193"/>
      <c r="AB6" s="193"/>
      <c r="AC6" s="193"/>
      <c r="AD6" s="193"/>
      <c r="AE6" s="193"/>
      <c r="AF6" s="193"/>
      <c r="AG6" s="193"/>
      <c r="AH6" s="200"/>
      <c r="AI6" s="200"/>
      <c r="AJ6" s="200"/>
      <c r="AK6" s="200"/>
      <c r="AL6" s="200"/>
      <c r="AM6" s="200"/>
      <c r="AN6" s="200"/>
      <c r="AO6" s="200"/>
      <c r="AP6" s="200"/>
      <c r="AQ6" s="200"/>
      <c r="AR6" s="200"/>
      <c r="AS6" s="200"/>
      <c r="AT6" s="200"/>
      <c r="AU6" s="200"/>
      <c r="AV6" s="200"/>
      <c r="AW6" s="200"/>
      <c r="AX6" s="200"/>
      <c r="AY6" s="200"/>
      <c r="AZ6" s="200"/>
      <c r="BA6" s="200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</row>
    <row r="7" spans="1:80" s="194" customFormat="1" ht="15.75">
      <c r="A7" s="523" t="s">
        <v>241</v>
      </c>
      <c r="B7" s="523"/>
      <c r="C7" s="523"/>
      <c r="D7" s="523"/>
      <c r="E7" s="523"/>
      <c r="F7" s="523"/>
      <c r="G7" s="523"/>
      <c r="H7" s="523"/>
      <c r="I7" s="523"/>
      <c r="J7" s="523"/>
      <c r="K7" s="523"/>
      <c r="L7" s="523"/>
      <c r="M7" s="523"/>
      <c r="N7" s="523"/>
      <c r="O7" s="523"/>
      <c r="P7" s="523"/>
      <c r="Q7" s="523"/>
      <c r="R7" s="523"/>
      <c r="S7" s="523"/>
      <c r="T7" s="523"/>
      <c r="U7" s="523"/>
      <c r="V7" s="523"/>
      <c r="W7" s="523"/>
      <c r="X7" s="523"/>
      <c r="Y7" s="523"/>
      <c r="Z7" s="523"/>
      <c r="AA7" s="523"/>
      <c r="AB7" s="523"/>
      <c r="AC7" s="523"/>
      <c r="AD7" s="523"/>
      <c r="AE7" s="523"/>
      <c r="AF7" s="523"/>
      <c r="AG7" s="523"/>
      <c r="AH7" s="523"/>
      <c r="AI7" s="523"/>
      <c r="AJ7" s="523"/>
      <c r="AK7" s="523"/>
      <c r="AL7" s="523"/>
      <c r="AM7" s="523"/>
      <c r="AN7" s="523"/>
      <c r="AO7" s="523"/>
      <c r="AP7" s="523"/>
      <c r="AQ7" s="523"/>
      <c r="AR7" s="523"/>
      <c r="AS7" s="523"/>
      <c r="AT7" s="523"/>
      <c r="AU7" s="523"/>
      <c r="AV7" s="523"/>
      <c r="AW7" s="523"/>
      <c r="AX7" s="523"/>
      <c r="AY7" s="523"/>
      <c r="AZ7" s="523"/>
      <c r="BA7" s="523"/>
      <c r="BB7" s="523"/>
      <c r="BC7" s="523"/>
      <c r="BD7" s="523"/>
      <c r="BE7" s="523"/>
      <c r="BF7" s="523"/>
      <c r="BG7" s="523"/>
      <c r="BH7" s="523"/>
      <c r="BI7" s="523"/>
      <c r="BJ7" s="523"/>
      <c r="BK7" s="523"/>
      <c r="BL7" s="523"/>
      <c r="BM7" s="523"/>
      <c r="BN7" s="523"/>
      <c r="BO7" s="523"/>
      <c r="BP7" s="523"/>
      <c r="BQ7" s="523"/>
      <c r="BR7" s="523"/>
      <c r="BS7" s="523"/>
      <c r="BT7" s="523"/>
      <c r="BU7" s="523"/>
      <c r="BV7" s="523"/>
      <c r="BW7" s="523"/>
      <c r="BX7" s="523"/>
      <c r="BY7" s="523"/>
      <c r="BZ7" s="523"/>
      <c r="CA7" s="523"/>
      <c r="CB7" s="523"/>
    </row>
    <row r="9" spans="1:80" ht="12.75">
      <c r="A9" s="520" t="s">
        <v>17</v>
      </c>
      <c r="B9" s="521"/>
      <c r="C9" s="521"/>
      <c r="D9" s="522"/>
      <c r="E9" s="520" t="s">
        <v>185</v>
      </c>
      <c r="F9" s="521"/>
      <c r="G9" s="521"/>
      <c r="H9" s="521"/>
      <c r="I9" s="521"/>
      <c r="J9" s="521"/>
      <c r="K9" s="521"/>
      <c r="L9" s="521"/>
      <c r="M9" s="521"/>
      <c r="N9" s="521"/>
      <c r="O9" s="521"/>
      <c r="P9" s="521"/>
      <c r="Q9" s="521"/>
      <c r="R9" s="521"/>
      <c r="S9" s="521"/>
      <c r="T9" s="521"/>
      <c r="U9" s="521"/>
      <c r="V9" s="521"/>
      <c r="W9" s="521"/>
      <c r="X9" s="521"/>
      <c r="Y9" s="521"/>
      <c r="Z9" s="521"/>
      <c r="AA9" s="521"/>
      <c r="AB9" s="521"/>
      <c r="AC9" s="521"/>
      <c r="AD9" s="521"/>
      <c r="AE9" s="521"/>
      <c r="AF9" s="521"/>
      <c r="AG9" s="521"/>
      <c r="AH9" s="521"/>
      <c r="AI9" s="522"/>
      <c r="AJ9" s="520" t="s">
        <v>187</v>
      </c>
      <c r="AK9" s="521"/>
      <c r="AL9" s="521"/>
      <c r="AM9" s="521"/>
      <c r="AN9" s="521"/>
      <c r="AO9" s="521"/>
      <c r="AP9" s="521"/>
      <c r="AQ9" s="521"/>
      <c r="AR9" s="521"/>
      <c r="AS9" s="521"/>
      <c r="AT9" s="522"/>
      <c r="AU9" s="520" t="s">
        <v>187</v>
      </c>
      <c r="AV9" s="521"/>
      <c r="AW9" s="521"/>
      <c r="AX9" s="521"/>
      <c r="AY9" s="521"/>
      <c r="AZ9" s="521"/>
      <c r="BA9" s="521"/>
      <c r="BB9" s="521"/>
      <c r="BC9" s="521"/>
      <c r="BD9" s="522"/>
      <c r="BE9" s="520" t="s">
        <v>242</v>
      </c>
      <c r="BF9" s="521"/>
      <c r="BG9" s="521"/>
      <c r="BH9" s="521"/>
      <c r="BI9" s="521"/>
      <c r="BJ9" s="521"/>
      <c r="BK9" s="521"/>
      <c r="BL9" s="521"/>
      <c r="BM9" s="521"/>
      <c r="BN9" s="521"/>
      <c r="BO9" s="522"/>
      <c r="BP9" s="520" t="s">
        <v>188</v>
      </c>
      <c r="BQ9" s="521"/>
      <c r="BR9" s="521"/>
      <c r="BS9" s="521"/>
      <c r="BT9" s="521"/>
      <c r="BU9" s="521"/>
      <c r="BV9" s="521"/>
      <c r="BW9" s="521"/>
      <c r="BX9" s="521"/>
      <c r="BY9" s="521"/>
      <c r="BZ9" s="521"/>
      <c r="CA9" s="521"/>
      <c r="CB9" s="522"/>
    </row>
    <row r="10" spans="1:80" ht="12.75">
      <c r="A10" s="517" t="s">
        <v>18</v>
      </c>
      <c r="B10" s="518"/>
      <c r="C10" s="518"/>
      <c r="D10" s="519"/>
      <c r="E10" s="517"/>
      <c r="F10" s="518"/>
      <c r="G10" s="518"/>
      <c r="H10" s="518"/>
      <c r="I10" s="518"/>
      <c r="J10" s="518"/>
      <c r="K10" s="518"/>
      <c r="L10" s="518"/>
      <c r="M10" s="518"/>
      <c r="N10" s="518"/>
      <c r="O10" s="518"/>
      <c r="P10" s="518"/>
      <c r="Q10" s="518"/>
      <c r="R10" s="518"/>
      <c r="S10" s="518"/>
      <c r="T10" s="518"/>
      <c r="U10" s="518"/>
      <c r="V10" s="518"/>
      <c r="W10" s="518"/>
      <c r="X10" s="518"/>
      <c r="Y10" s="518"/>
      <c r="Z10" s="518"/>
      <c r="AA10" s="518"/>
      <c r="AB10" s="518"/>
      <c r="AC10" s="518"/>
      <c r="AD10" s="518"/>
      <c r="AE10" s="518"/>
      <c r="AF10" s="518"/>
      <c r="AG10" s="518"/>
      <c r="AH10" s="518"/>
      <c r="AI10" s="519"/>
      <c r="AJ10" s="517" t="s">
        <v>243</v>
      </c>
      <c r="AK10" s="518"/>
      <c r="AL10" s="518"/>
      <c r="AM10" s="518"/>
      <c r="AN10" s="518"/>
      <c r="AO10" s="518"/>
      <c r="AP10" s="518"/>
      <c r="AQ10" s="518"/>
      <c r="AR10" s="518"/>
      <c r="AS10" s="518"/>
      <c r="AT10" s="519"/>
      <c r="AU10" s="517" t="s">
        <v>244</v>
      </c>
      <c r="AV10" s="518"/>
      <c r="AW10" s="518"/>
      <c r="AX10" s="518"/>
      <c r="AY10" s="518"/>
      <c r="AZ10" s="518"/>
      <c r="BA10" s="518"/>
      <c r="BB10" s="518"/>
      <c r="BC10" s="518"/>
      <c r="BD10" s="519"/>
      <c r="BE10" s="517" t="s">
        <v>245</v>
      </c>
      <c r="BF10" s="518"/>
      <c r="BG10" s="518"/>
      <c r="BH10" s="518"/>
      <c r="BI10" s="518"/>
      <c r="BJ10" s="518"/>
      <c r="BK10" s="518"/>
      <c r="BL10" s="518"/>
      <c r="BM10" s="518"/>
      <c r="BN10" s="518"/>
      <c r="BO10" s="519"/>
      <c r="BP10" s="517" t="s">
        <v>192</v>
      </c>
      <c r="BQ10" s="518"/>
      <c r="BR10" s="518"/>
      <c r="BS10" s="518"/>
      <c r="BT10" s="518"/>
      <c r="BU10" s="518"/>
      <c r="BV10" s="518"/>
      <c r="BW10" s="518"/>
      <c r="BX10" s="518"/>
      <c r="BY10" s="518"/>
      <c r="BZ10" s="518"/>
      <c r="CA10" s="518"/>
      <c r="CB10" s="519"/>
    </row>
    <row r="11" spans="1:80" ht="12.75">
      <c r="A11" s="517"/>
      <c r="B11" s="518"/>
      <c r="C11" s="518"/>
      <c r="D11" s="519"/>
      <c r="E11" s="517"/>
      <c r="F11" s="518"/>
      <c r="G11" s="518"/>
      <c r="H11" s="518"/>
      <c r="I11" s="518"/>
      <c r="J11" s="518"/>
      <c r="K11" s="518"/>
      <c r="L11" s="518"/>
      <c r="M11" s="518"/>
      <c r="N11" s="518"/>
      <c r="O11" s="518"/>
      <c r="P11" s="518"/>
      <c r="Q11" s="518"/>
      <c r="R11" s="518"/>
      <c r="S11" s="518"/>
      <c r="T11" s="518"/>
      <c r="U11" s="518"/>
      <c r="V11" s="518"/>
      <c r="W11" s="518"/>
      <c r="X11" s="518"/>
      <c r="Y11" s="518"/>
      <c r="Z11" s="518"/>
      <c r="AA11" s="518"/>
      <c r="AB11" s="518"/>
      <c r="AC11" s="518"/>
      <c r="AD11" s="518"/>
      <c r="AE11" s="518"/>
      <c r="AF11" s="518"/>
      <c r="AG11" s="518"/>
      <c r="AH11" s="518"/>
      <c r="AI11" s="519"/>
      <c r="AJ11" s="517"/>
      <c r="AK11" s="518"/>
      <c r="AL11" s="518"/>
      <c r="AM11" s="518"/>
      <c r="AN11" s="518"/>
      <c r="AO11" s="518"/>
      <c r="AP11" s="518"/>
      <c r="AQ11" s="518"/>
      <c r="AR11" s="518"/>
      <c r="AS11" s="518"/>
      <c r="AT11" s="519"/>
      <c r="AU11" s="517" t="s">
        <v>246</v>
      </c>
      <c r="AV11" s="518"/>
      <c r="AW11" s="518"/>
      <c r="AX11" s="518"/>
      <c r="AY11" s="518"/>
      <c r="AZ11" s="518"/>
      <c r="BA11" s="518"/>
      <c r="BB11" s="518"/>
      <c r="BC11" s="518"/>
      <c r="BD11" s="519"/>
      <c r="BE11" s="517" t="s">
        <v>195</v>
      </c>
      <c r="BF11" s="518"/>
      <c r="BG11" s="518"/>
      <c r="BH11" s="518"/>
      <c r="BI11" s="518"/>
      <c r="BJ11" s="518"/>
      <c r="BK11" s="518"/>
      <c r="BL11" s="518"/>
      <c r="BM11" s="518"/>
      <c r="BN11" s="518"/>
      <c r="BO11" s="519"/>
      <c r="BP11" s="517"/>
      <c r="BQ11" s="518"/>
      <c r="BR11" s="518"/>
      <c r="BS11" s="518"/>
      <c r="BT11" s="518"/>
      <c r="BU11" s="518"/>
      <c r="BV11" s="518"/>
      <c r="BW11" s="518"/>
      <c r="BX11" s="518"/>
      <c r="BY11" s="518"/>
      <c r="BZ11" s="518"/>
      <c r="CA11" s="518"/>
      <c r="CB11" s="519"/>
    </row>
    <row r="12" spans="1:80" ht="12.75">
      <c r="A12" s="553"/>
      <c r="B12" s="554"/>
      <c r="C12" s="554"/>
      <c r="D12" s="555"/>
      <c r="E12" s="553"/>
      <c r="F12" s="554"/>
      <c r="G12" s="554"/>
      <c r="H12" s="554"/>
      <c r="I12" s="554"/>
      <c r="J12" s="554"/>
      <c r="K12" s="554"/>
      <c r="L12" s="554"/>
      <c r="M12" s="554"/>
      <c r="N12" s="554"/>
      <c r="O12" s="554"/>
      <c r="P12" s="554"/>
      <c r="Q12" s="554"/>
      <c r="R12" s="554"/>
      <c r="S12" s="554"/>
      <c r="T12" s="554"/>
      <c r="U12" s="554"/>
      <c r="V12" s="554"/>
      <c r="W12" s="554"/>
      <c r="X12" s="554"/>
      <c r="Y12" s="554"/>
      <c r="Z12" s="554"/>
      <c r="AA12" s="554"/>
      <c r="AB12" s="554"/>
      <c r="AC12" s="554"/>
      <c r="AD12" s="554"/>
      <c r="AE12" s="554"/>
      <c r="AF12" s="554"/>
      <c r="AG12" s="554"/>
      <c r="AH12" s="554"/>
      <c r="AI12" s="555"/>
      <c r="AJ12" s="553"/>
      <c r="AK12" s="554"/>
      <c r="AL12" s="554"/>
      <c r="AM12" s="554"/>
      <c r="AN12" s="554"/>
      <c r="AO12" s="554"/>
      <c r="AP12" s="554"/>
      <c r="AQ12" s="554"/>
      <c r="AR12" s="554"/>
      <c r="AS12" s="554"/>
      <c r="AT12" s="555"/>
      <c r="AU12" s="553"/>
      <c r="AV12" s="554"/>
      <c r="AW12" s="554"/>
      <c r="AX12" s="554"/>
      <c r="AY12" s="554"/>
      <c r="AZ12" s="554"/>
      <c r="BA12" s="554"/>
      <c r="BB12" s="554"/>
      <c r="BC12" s="554"/>
      <c r="BD12" s="555"/>
      <c r="BE12" s="553"/>
      <c r="BF12" s="554"/>
      <c r="BG12" s="554"/>
      <c r="BH12" s="554"/>
      <c r="BI12" s="554"/>
      <c r="BJ12" s="554"/>
      <c r="BK12" s="554"/>
      <c r="BL12" s="554"/>
      <c r="BM12" s="554"/>
      <c r="BN12" s="554"/>
      <c r="BO12" s="555"/>
      <c r="BP12" s="553"/>
      <c r="BQ12" s="554"/>
      <c r="BR12" s="554"/>
      <c r="BS12" s="554"/>
      <c r="BT12" s="554"/>
      <c r="BU12" s="554"/>
      <c r="BV12" s="554"/>
      <c r="BW12" s="554"/>
      <c r="BX12" s="554"/>
      <c r="BY12" s="554"/>
      <c r="BZ12" s="554"/>
      <c r="CA12" s="554"/>
      <c r="CB12" s="555"/>
    </row>
    <row r="13" spans="1:80" ht="12.75">
      <c r="A13" s="553">
        <v>1</v>
      </c>
      <c r="B13" s="554"/>
      <c r="C13" s="554"/>
      <c r="D13" s="555"/>
      <c r="E13" s="553">
        <v>2</v>
      </c>
      <c r="F13" s="554"/>
      <c r="G13" s="554"/>
      <c r="H13" s="554"/>
      <c r="I13" s="554"/>
      <c r="J13" s="554"/>
      <c r="K13" s="554"/>
      <c r="L13" s="554"/>
      <c r="M13" s="554"/>
      <c r="N13" s="554"/>
      <c r="O13" s="554"/>
      <c r="P13" s="554"/>
      <c r="Q13" s="554"/>
      <c r="R13" s="554"/>
      <c r="S13" s="554"/>
      <c r="T13" s="554"/>
      <c r="U13" s="554"/>
      <c r="V13" s="554"/>
      <c r="W13" s="554"/>
      <c r="X13" s="554"/>
      <c r="Y13" s="554"/>
      <c r="Z13" s="554"/>
      <c r="AA13" s="554"/>
      <c r="AB13" s="554"/>
      <c r="AC13" s="554"/>
      <c r="AD13" s="554"/>
      <c r="AE13" s="554"/>
      <c r="AF13" s="554"/>
      <c r="AG13" s="554"/>
      <c r="AH13" s="554"/>
      <c r="AI13" s="555"/>
      <c r="AJ13" s="553">
        <v>3</v>
      </c>
      <c r="AK13" s="554"/>
      <c r="AL13" s="554"/>
      <c r="AM13" s="554"/>
      <c r="AN13" s="554"/>
      <c r="AO13" s="554"/>
      <c r="AP13" s="554"/>
      <c r="AQ13" s="554"/>
      <c r="AR13" s="554"/>
      <c r="AS13" s="554"/>
      <c r="AT13" s="555"/>
      <c r="AU13" s="553">
        <v>4</v>
      </c>
      <c r="AV13" s="554"/>
      <c r="AW13" s="554"/>
      <c r="AX13" s="554"/>
      <c r="AY13" s="554"/>
      <c r="AZ13" s="554"/>
      <c r="BA13" s="554"/>
      <c r="BB13" s="554"/>
      <c r="BC13" s="554"/>
      <c r="BD13" s="555"/>
      <c r="BE13" s="553">
        <v>5</v>
      </c>
      <c r="BF13" s="554"/>
      <c r="BG13" s="554"/>
      <c r="BH13" s="554"/>
      <c r="BI13" s="554"/>
      <c r="BJ13" s="554"/>
      <c r="BK13" s="554"/>
      <c r="BL13" s="554"/>
      <c r="BM13" s="554"/>
      <c r="BN13" s="554"/>
      <c r="BO13" s="555"/>
      <c r="BP13" s="553">
        <v>6</v>
      </c>
      <c r="BQ13" s="554"/>
      <c r="BR13" s="554"/>
      <c r="BS13" s="554"/>
      <c r="BT13" s="554"/>
      <c r="BU13" s="554"/>
      <c r="BV13" s="554"/>
      <c r="BW13" s="554"/>
      <c r="BX13" s="554"/>
      <c r="BY13" s="554"/>
      <c r="BZ13" s="554"/>
      <c r="CA13" s="554"/>
      <c r="CB13" s="555"/>
    </row>
    <row r="14" spans="1:80" ht="12.75">
      <c r="A14" s="566">
        <v>1</v>
      </c>
      <c r="B14" s="567"/>
      <c r="C14" s="567"/>
      <c r="D14" s="568"/>
      <c r="E14" s="559" t="s">
        <v>449</v>
      </c>
      <c r="F14" s="560"/>
      <c r="G14" s="560"/>
      <c r="H14" s="560"/>
      <c r="I14" s="560"/>
      <c r="J14" s="560"/>
      <c r="K14" s="560"/>
      <c r="L14" s="560"/>
      <c r="M14" s="560"/>
      <c r="N14" s="560"/>
      <c r="O14" s="560"/>
      <c r="P14" s="560"/>
      <c r="Q14" s="560"/>
      <c r="R14" s="560"/>
      <c r="S14" s="560"/>
      <c r="T14" s="560"/>
      <c r="U14" s="560"/>
      <c r="V14" s="560"/>
      <c r="W14" s="560"/>
      <c r="X14" s="560"/>
      <c r="Y14" s="560"/>
      <c r="Z14" s="560"/>
      <c r="AA14" s="560"/>
      <c r="AB14" s="560"/>
      <c r="AC14" s="560"/>
      <c r="AD14" s="560"/>
      <c r="AE14" s="560"/>
      <c r="AF14" s="560"/>
      <c r="AG14" s="560"/>
      <c r="AH14" s="560"/>
      <c r="AI14" s="561"/>
      <c r="AJ14" s="556">
        <v>1</v>
      </c>
      <c r="AK14" s="557"/>
      <c r="AL14" s="557"/>
      <c r="AM14" s="557"/>
      <c r="AN14" s="557"/>
      <c r="AO14" s="557"/>
      <c r="AP14" s="557"/>
      <c r="AQ14" s="557"/>
      <c r="AR14" s="557"/>
      <c r="AS14" s="557"/>
      <c r="AT14" s="558"/>
      <c r="AU14" s="556">
        <v>12</v>
      </c>
      <c r="AV14" s="557"/>
      <c r="AW14" s="557"/>
      <c r="AX14" s="557"/>
      <c r="AY14" s="557"/>
      <c r="AZ14" s="557"/>
      <c r="BA14" s="557"/>
      <c r="BB14" s="557"/>
      <c r="BC14" s="557"/>
      <c r="BD14" s="558"/>
      <c r="BE14" s="614">
        <f>BP14/AU14</f>
        <v>3.08</v>
      </c>
      <c r="BF14" s="615"/>
      <c r="BG14" s="615"/>
      <c r="BH14" s="615"/>
      <c r="BI14" s="615"/>
      <c r="BJ14" s="615"/>
      <c r="BK14" s="615"/>
      <c r="BL14" s="615"/>
      <c r="BM14" s="615"/>
      <c r="BN14" s="615"/>
      <c r="BO14" s="616"/>
      <c r="BP14" s="614">
        <v>36.96</v>
      </c>
      <c r="BQ14" s="615"/>
      <c r="BR14" s="615"/>
      <c r="BS14" s="615"/>
      <c r="BT14" s="615"/>
      <c r="BU14" s="615"/>
      <c r="BV14" s="615"/>
      <c r="BW14" s="615"/>
      <c r="BX14" s="615"/>
      <c r="BY14" s="615"/>
      <c r="BZ14" s="615"/>
      <c r="CA14" s="615"/>
      <c r="CB14" s="616"/>
    </row>
    <row r="15" spans="1:80" ht="12.75">
      <c r="A15" s="566">
        <v>2</v>
      </c>
      <c r="B15" s="567"/>
      <c r="C15" s="567"/>
      <c r="D15" s="568"/>
      <c r="E15" s="559" t="s">
        <v>283</v>
      </c>
      <c r="F15" s="560"/>
      <c r="G15" s="560"/>
      <c r="H15" s="560"/>
      <c r="I15" s="560"/>
      <c r="J15" s="560"/>
      <c r="K15" s="560"/>
      <c r="L15" s="560"/>
      <c r="M15" s="560"/>
      <c r="N15" s="560"/>
      <c r="O15" s="560"/>
      <c r="P15" s="560"/>
      <c r="Q15" s="560"/>
      <c r="R15" s="560"/>
      <c r="S15" s="560"/>
      <c r="T15" s="560"/>
      <c r="U15" s="560"/>
      <c r="V15" s="560"/>
      <c r="W15" s="560"/>
      <c r="X15" s="560"/>
      <c r="Y15" s="560"/>
      <c r="Z15" s="560"/>
      <c r="AA15" s="560"/>
      <c r="AB15" s="560"/>
      <c r="AC15" s="560"/>
      <c r="AD15" s="560"/>
      <c r="AE15" s="560"/>
      <c r="AF15" s="560"/>
      <c r="AG15" s="560"/>
      <c r="AH15" s="560"/>
      <c r="AI15" s="561"/>
      <c r="AJ15" s="556">
        <v>1</v>
      </c>
      <c r="AK15" s="557"/>
      <c r="AL15" s="557"/>
      <c r="AM15" s="557"/>
      <c r="AN15" s="557"/>
      <c r="AO15" s="557"/>
      <c r="AP15" s="557"/>
      <c r="AQ15" s="557"/>
      <c r="AR15" s="557"/>
      <c r="AS15" s="557"/>
      <c r="AT15" s="558"/>
      <c r="AU15" s="556">
        <v>12</v>
      </c>
      <c r="AV15" s="557"/>
      <c r="AW15" s="557"/>
      <c r="AX15" s="557"/>
      <c r="AY15" s="557"/>
      <c r="AZ15" s="557"/>
      <c r="BA15" s="557"/>
      <c r="BB15" s="557"/>
      <c r="BC15" s="557"/>
      <c r="BD15" s="558"/>
      <c r="BE15" s="614">
        <f>BP15/AU15</f>
        <v>0</v>
      </c>
      <c r="BF15" s="615"/>
      <c r="BG15" s="615"/>
      <c r="BH15" s="615"/>
      <c r="BI15" s="615"/>
      <c r="BJ15" s="615"/>
      <c r="BK15" s="615"/>
      <c r="BL15" s="615"/>
      <c r="BM15" s="615"/>
      <c r="BN15" s="615"/>
      <c r="BO15" s="616"/>
      <c r="BP15" s="614"/>
      <c r="BQ15" s="615"/>
      <c r="BR15" s="615"/>
      <c r="BS15" s="615"/>
      <c r="BT15" s="615"/>
      <c r="BU15" s="615"/>
      <c r="BV15" s="615"/>
      <c r="BW15" s="615"/>
      <c r="BX15" s="615"/>
      <c r="BY15" s="615"/>
      <c r="BZ15" s="615"/>
      <c r="CA15" s="615"/>
      <c r="CB15" s="616"/>
    </row>
    <row r="16" spans="1:80" s="217" customFormat="1" ht="12.75">
      <c r="A16" s="578"/>
      <c r="B16" s="579"/>
      <c r="C16" s="579"/>
      <c r="D16" s="580"/>
      <c r="E16" s="575" t="s">
        <v>183</v>
      </c>
      <c r="F16" s="576"/>
      <c r="G16" s="576"/>
      <c r="H16" s="576"/>
      <c r="I16" s="576"/>
      <c r="J16" s="576"/>
      <c r="K16" s="576"/>
      <c r="L16" s="576"/>
      <c r="M16" s="576"/>
      <c r="N16" s="576"/>
      <c r="O16" s="576"/>
      <c r="P16" s="576"/>
      <c r="Q16" s="576"/>
      <c r="R16" s="576"/>
      <c r="S16" s="576"/>
      <c r="T16" s="576"/>
      <c r="U16" s="576"/>
      <c r="V16" s="576"/>
      <c r="W16" s="576"/>
      <c r="X16" s="576"/>
      <c r="Y16" s="576"/>
      <c r="Z16" s="576"/>
      <c r="AA16" s="576"/>
      <c r="AB16" s="576"/>
      <c r="AC16" s="576"/>
      <c r="AD16" s="576"/>
      <c r="AE16" s="576"/>
      <c r="AF16" s="576"/>
      <c r="AG16" s="576"/>
      <c r="AH16" s="576"/>
      <c r="AI16" s="577"/>
      <c r="AJ16" s="578" t="s">
        <v>103</v>
      </c>
      <c r="AK16" s="579"/>
      <c r="AL16" s="579"/>
      <c r="AM16" s="579"/>
      <c r="AN16" s="579"/>
      <c r="AO16" s="579"/>
      <c r="AP16" s="579"/>
      <c r="AQ16" s="579"/>
      <c r="AR16" s="579"/>
      <c r="AS16" s="579"/>
      <c r="AT16" s="580"/>
      <c r="AU16" s="578" t="s">
        <v>103</v>
      </c>
      <c r="AV16" s="579"/>
      <c r="AW16" s="579"/>
      <c r="AX16" s="579"/>
      <c r="AY16" s="579"/>
      <c r="AZ16" s="579"/>
      <c r="BA16" s="579"/>
      <c r="BB16" s="579"/>
      <c r="BC16" s="579"/>
      <c r="BD16" s="580"/>
      <c r="BE16" s="578" t="s">
        <v>103</v>
      </c>
      <c r="BF16" s="579"/>
      <c r="BG16" s="579"/>
      <c r="BH16" s="579"/>
      <c r="BI16" s="579"/>
      <c r="BJ16" s="579"/>
      <c r="BK16" s="579"/>
      <c r="BL16" s="579"/>
      <c r="BM16" s="579"/>
      <c r="BN16" s="579"/>
      <c r="BO16" s="580"/>
      <c r="BP16" s="655">
        <f>BP14+BP15</f>
        <v>36.96</v>
      </c>
      <c r="BQ16" s="656"/>
      <c r="BR16" s="656"/>
      <c r="BS16" s="656"/>
      <c r="BT16" s="656"/>
      <c r="BU16" s="656"/>
      <c r="BV16" s="656"/>
      <c r="BW16" s="656"/>
      <c r="BX16" s="656"/>
      <c r="BY16" s="656"/>
      <c r="BZ16" s="656"/>
      <c r="CA16" s="656"/>
      <c r="CB16" s="657"/>
    </row>
    <row r="17" spans="1:4" s="18" customFormat="1" ht="15.75">
      <c r="A17" s="7"/>
      <c r="B17" s="7"/>
      <c r="C17" s="7"/>
      <c r="D17" s="7"/>
    </row>
    <row r="18" spans="1:80" s="194" customFormat="1" ht="15.75">
      <c r="A18" s="523" t="s">
        <v>247</v>
      </c>
      <c r="B18" s="523"/>
      <c r="C18" s="523"/>
      <c r="D18" s="523"/>
      <c r="E18" s="523"/>
      <c r="F18" s="523"/>
      <c r="G18" s="523"/>
      <c r="H18" s="523"/>
      <c r="I18" s="523"/>
      <c r="J18" s="523"/>
      <c r="K18" s="523"/>
      <c r="L18" s="523"/>
      <c r="M18" s="523"/>
      <c r="N18" s="523"/>
      <c r="O18" s="523"/>
      <c r="P18" s="523"/>
      <c r="Q18" s="523"/>
      <c r="R18" s="523"/>
      <c r="S18" s="523"/>
      <c r="T18" s="523"/>
      <c r="U18" s="523"/>
      <c r="V18" s="523"/>
      <c r="W18" s="523"/>
      <c r="X18" s="523"/>
      <c r="Y18" s="523"/>
      <c r="Z18" s="523"/>
      <c r="AA18" s="523"/>
      <c r="AB18" s="523"/>
      <c r="AC18" s="523"/>
      <c r="AD18" s="523"/>
      <c r="AE18" s="523"/>
      <c r="AF18" s="523"/>
      <c r="AG18" s="523"/>
      <c r="AH18" s="523"/>
      <c r="AI18" s="523"/>
      <c r="AJ18" s="523"/>
      <c r="AK18" s="523"/>
      <c r="AL18" s="523"/>
      <c r="AM18" s="523"/>
      <c r="AN18" s="523"/>
      <c r="AO18" s="523"/>
      <c r="AP18" s="523"/>
      <c r="AQ18" s="523"/>
      <c r="AR18" s="523"/>
      <c r="AS18" s="523"/>
      <c r="AT18" s="523"/>
      <c r="AU18" s="523"/>
      <c r="AV18" s="523"/>
      <c r="AW18" s="523"/>
      <c r="AX18" s="523"/>
      <c r="AY18" s="523"/>
      <c r="AZ18" s="523"/>
      <c r="BA18" s="523"/>
      <c r="BB18" s="523"/>
      <c r="BC18" s="523"/>
      <c r="BD18" s="523"/>
      <c r="BE18" s="523"/>
      <c r="BF18" s="523"/>
      <c r="BG18" s="523"/>
      <c r="BH18" s="523"/>
      <c r="BI18" s="523"/>
      <c r="BJ18" s="523"/>
      <c r="BK18" s="523"/>
      <c r="BL18" s="523"/>
      <c r="BM18" s="523"/>
      <c r="BN18" s="523"/>
      <c r="BO18" s="523"/>
      <c r="BP18" s="523"/>
      <c r="BQ18" s="523"/>
      <c r="BR18" s="523"/>
      <c r="BS18" s="523"/>
      <c r="BT18" s="523"/>
      <c r="BU18" s="523"/>
      <c r="BV18" s="523"/>
      <c r="BW18" s="523"/>
      <c r="BX18" s="523"/>
      <c r="BY18" s="523"/>
      <c r="BZ18" s="523"/>
      <c r="CA18" s="523"/>
      <c r="CB18" s="523"/>
    </row>
    <row r="20" spans="1:80" ht="12.75">
      <c r="A20" s="520" t="s">
        <v>17</v>
      </c>
      <c r="B20" s="521"/>
      <c r="C20" s="521"/>
      <c r="D20" s="522"/>
      <c r="E20" s="520" t="s">
        <v>185</v>
      </c>
      <c r="F20" s="521"/>
      <c r="G20" s="521"/>
      <c r="H20" s="521"/>
      <c r="I20" s="521"/>
      <c r="J20" s="521"/>
      <c r="K20" s="521"/>
      <c r="L20" s="521"/>
      <c r="M20" s="521"/>
      <c r="N20" s="521"/>
      <c r="O20" s="521"/>
      <c r="P20" s="521"/>
      <c r="Q20" s="521"/>
      <c r="R20" s="521"/>
      <c r="S20" s="521"/>
      <c r="T20" s="521"/>
      <c r="U20" s="521"/>
      <c r="V20" s="521"/>
      <c r="W20" s="521"/>
      <c r="X20" s="521"/>
      <c r="Y20" s="521"/>
      <c r="Z20" s="521"/>
      <c r="AA20" s="521"/>
      <c r="AB20" s="521"/>
      <c r="AC20" s="521"/>
      <c r="AD20" s="521"/>
      <c r="AE20" s="521"/>
      <c r="AF20" s="521"/>
      <c r="AG20" s="521"/>
      <c r="AH20" s="521"/>
      <c r="AI20" s="521"/>
      <c r="AJ20" s="521"/>
      <c r="AK20" s="521"/>
      <c r="AL20" s="521"/>
      <c r="AM20" s="522"/>
      <c r="AN20" s="520" t="s">
        <v>187</v>
      </c>
      <c r="AO20" s="521"/>
      <c r="AP20" s="521"/>
      <c r="AQ20" s="521"/>
      <c r="AR20" s="521"/>
      <c r="AS20" s="521"/>
      <c r="AT20" s="521"/>
      <c r="AU20" s="521"/>
      <c r="AV20" s="522"/>
      <c r="AW20" s="520" t="s">
        <v>248</v>
      </c>
      <c r="AX20" s="521"/>
      <c r="AY20" s="521"/>
      <c r="AZ20" s="521"/>
      <c r="BA20" s="521"/>
      <c r="BB20" s="521"/>
      <c r="BC20" s="521"/>
      <c r="BD20" s="521"/>
      <c r="BE20" s="521"/>
      <c r="BF20" s="521"/>
      <c r="BG20" s="521"/>
      <c r="BH20" s="521"/>
      <c r="BI20" s="522"/>
      <c r="BJ20" s="520" t="s">
        <v>188</v>
      </c>
      <c r="BK20" s="521"/>
      <c r="BL20" s="521"/>
      <c r="BM20" s="521"/>
      <c r="BN20" s="521"/>
      <c r="BO20" s="521"/>
      <c r="BP20" s="521"/>
      <c r="BQ20" s="521"/>
      <c r="BR20" s="521"/>
      <c r="BS20" s="521"/>
      <c r="BT20" s="521"/>
      <c r="BU20" s="521"/>
      <c r="BV20" s="521"/>
      <c r="BW20" s="521"/>
      <c r="BX20" s="521"/>
      <c r="BY20" s="521"/>
      <c r="BZ20" s="521"/>
      <c r="CA20" s="521"/>
      <c r="CB20" s="522"/>
    </row>
    <row r="21" spans="1:80" ht="12.75">
      <c r="A21" s="517" t="s">
        <v>18</v>
      </c>
      <c r="B21" s="518"/>
      <c r="C21" s="518"/>
      <c r="D21" s="519"/>
      <c r="E21" s="517"/>
      <c r="F21" s="518"/>
      <c r="G21" s="518"/>
      <c r="H21" s="518"/>
      <c r="I21" s="518"/>
      <c r="J21" s="518"/>
      <c r="K21" s="518"/>
      <c r="L21" s="518"/>
      <c r="M21" s="518"/>
      <c r="N21" s="518"/>
      <c r="O21" s="518"/>
      <c r="P21" s="518"/>
      <c r="Q21" s="518"/>
      <c r="R21" s="518"/>
      <c r="S21" s="518"/>
      <c r="T21" s="518"/>
      <c r="U21" s="518"/>
      <c r="V21" s="518"/>
      <c r="W21" s="518"/>
      <c r="X21" s="518"/>
      <c r="Y21" s="518"/>
      <c r="Z21" s="518"/>
      <c r="AA21" s="518"/>
      <c r="AB21" s="518"/>
      <c r="AC21" s="518"/>
      <c r="AD21" s="518"/>
      <c r="AE21" s="518"/>
      <c r="AF21" s="518"/>
      <c r="AG21" s="518"/>
      <c r="AH21" s="518"/>
      <c r="AI21" s="518"/>
      <c r="AJ21" s="518"/>
      <c r="AK21" s="518"/>
      <c r="AL21" s="518"/>
      <c r="AM21" s="519"/>
      <c r="AN21" s="517" t="s">
        <v>249</v>
      </c>
      <c r="AO21" s="518"/>
      <c r="AP21" s="518"/>
      <c r="AQ21" s="518"/>
      <c r="AR21" s="518"/>
      <c r="AS21" s="518"/>
      <c r="AT21" s="518"/>
      <c r="AU21" s="518"/>
      <c r="AV21" s="519"/>
      <c r="AW21" s="517" t="s">
        <v>250</v>
      </c>
      <c r="AX21" s="518"/>
      <c r="AY21" s="518"/>
      <c r="AZ21" s="518"/>
      <c r="BA21" s="518"/>
      <c r="BB21" s="518"/>
      <c r="BC21" s="518"/>
      <c r="BD21" s="518"/>
      <c r="BE21" s="518"/>
      <c r="BF21" s="518"/>
      <c r="BG21" s="518"/>
      <c r="BH21" s="518"/>
      <c r="BI21" s="519"/>
      <c r="BJ21" s="517" t="s">
        <v>227</v>
      </c>
      <c r="BK21" s="518"/>
      <c r="BL21" s="518"/>
      <c r="BM21" s="518"/>
      <c r="BN21" s="518"/>
      <c r="BO21" s="518"/>
      <c r="BP21" s="518"/>
      <c r="BQ21" s="518"/>
      <c r="BR21" s="518"/>
      <c r="BS21" s="518"/>
      <c r="BT21" s="518"/>
      <c r="BU21" s="518"/>
      <c r="BV21" s="518"/>
      <c r="BW21" s="518"/>
      <c r="BX21" s="518"/>
      <c r="BY21" s="518"/>
      <c r="BZ21" s="518"/>
      <c r="CA21" s="518"/>
      <c r="CB21" s="519"/>
    </row>
    <row r="22" spans="1:80" ht="12.75">
      <c r="A22" s="517"/>
      <c r="B22" s="518"/>
      <c r="C22" s="518"/>
      <c r="D22" s="519"/>
      <c r="E22" s="517"/>
      <c r="F22" s="518"/>
      <c r="G22" s="518"/>
      <c r="H22" s="518"/>
      <c r="I22" s="518"/>
      <c r="J22" s="518"/>
      <c r="K22" s="518"/>
      <c r="L22" s="518"/>
      <c r="M22" s="518"/>
      <c r="N22" s="518"/>
      <c r="O22" s="518"/>
      <c r="P22" s="518"/>
      <c r="Q22" s="518"/>
      <c r="R22" s="518"/>
      <c r="S22" s="518"/>
      <c r="T22" s="518"/>
      <c r="U22" s="518"/>
      <c r="V22" s="518"/>
      <c r="W22" s="518"/>
      <c r="X22" s="518"/>
      <c r="Y22" s="518"/>
      <c r="Z22" s="518"/>
      <c r="AA22" s="518"/>
      <c r="AB22" s="518"/>
      <c r="AC22" s="518"/>
      <c r="AD22" s="518"/>
      <c r="AE22" s="518"/>
      <c r="AF22" s="518"/>
      <c r="AG22" s="518"/>
      <c r="AH22" s="518"/>
      <c r="AI22" s="518"/>
      <c r="AJ22" s="518"/>
      <c r="AK22" s="518"/>
      <c r="AL22" s="518"/>
      <c r="AM22" s="519"/>
      <c r="AN22" s="517" t="s">
        <v>251</v>
      </c>
      <c r="AO22" s="518"/>
      <c r="AP22" s="518"/>
      <c r="AQ22" s="518"/>
      <c r="AR22" s="518"/>
      <c r="AS22" s="518"/>
      <c r="AT22" s="518"/>
      <c r="AU22" s="518"/>
      <c r="AV22" s="519"/>
      <c r="AW22" s="517" t="s">
        <v>195</v>
      </c>
      <c r="AX22" s="518"/>
      <c r="AY22" s="518"/>
      <c r="AZ22" s="518"/>
      <c r="BA22" s="518"/>
      <c r="BB22" s="518"/>
      <c r="BC22" s="518"/>
      <c r="BD22" s="518"/>
      <c r="BE22" s="518"/>
      <c r="BF22" s="518"/>
      <c r="BG22" s="518"/>
      <c r="BH22" s="518"/>
      <c r="BI22" s="519"/>
      <c r="BJ22" s="517"/>
      <c r="BK22" s="518"/>
      <c r="BL22" s="518"/>
      <c r="BM22" s="518"/>
      <c r="BN22" s="518"/>
      <c r="BO22" s="518"/>
      <c r="BP22" s="518"/>
      <c r="BQ22" s="518"/>
      <c r="BR22" s="518"/>
      <c r="BS22" s="518"/>
      <c r="BT22" s="518"/>
      <c r="BU22" s="518"/>
      <c r="BV22" s="518"/>
      <c r="BW22" s="518"/>
      <c r="BX22" s="518"/>
      <c r="BY22" s="518"/>
      <c r="BZ22" s="518"/>
      <c r="CA22" s="518"/>
      <c r="CB22" s="519"/>
    </row>
    <row r="23" spans="1:80" ht="12.75">
      <c r="A23" s="517"/>
      <c r="B23" s="518"/>
      <c r="C23" s="518"/>
      <c r="D23" s="519"/>
      <c r="E23" s="517"/>
      <c r="F23" s="518"/>
      <c r="G23" s="518"/>
      <c r="H23" s="518"/>
      <c r="I23" s="518"/>
      <c r="J23" s="518"/>
      <c r="K23" s="518"/>
      <c r="L23" s="518"/>
      <c r="M23" s="518"/>
      <c r="N23" s="518"/>
      <c r="O23" s="518"/>
      <c r="P23" s="518"/>
      <c r="Q23" s="518"/>
      <c r="R23" s="518"/>
      <c r="S23" s="518"/>
      <c r="T23" s="518"/>
      <c r="U23" s="518"/>
      <c r="V23" s="518"/>
      <c r="W23" s="518"/>
      <c r="X23" s="518"/>
      <c r="Y23" s="518"/>
      <c r="Z23" s="518"/>
      <c r="AA23" s="518"/>
      <c r="AB23" s="518"/>
      <c r="AC23" s="518"/>
      <c r="AD23" s="518"/>
      <c r="AE23" s="518"/>
      <c r="AF23" s="518"/>
      <c r="AG23" s="518"/>
      <c r="AH23" s="518"/>
      <c r="AI23" s="518"/>
      <c r="AJ23" s="518"/>
      <c r="AK23" s="518"/>
      <c r="AL23" s="518"/>
      <c r="AM23" s="519"/>
      <c r="AN23" s="517"/>
      <c r="AO23" s="518"/>
      <c r="AP23" s="518"/>
      <c r="AQ23" s="518"/>
      <c r="AR23" s="518"/>
      <c r="AS23" s="518"/>
      <c r="AT23" s="518"/>
      <c r="AU23" s="518"/>
      <c r="AV23" s="519"/>
      <c r="AW23" s="517"/>
      <c r="AX23" s="518"/>
      <c r="AY23" s="518"/>
      <c r="AZ23" s="518"/>
      <c r="BA23" s="518"/>
      <c r="BB23" s="518"/>
      <c r="BC23" s="518"/>
      <c r="BD23" s="518"/>
      <c r="BE23" s="518"/>
      <c r="BF23" s="518"/>
      <c r="BG23" s="518"/>
      <c r="BH23" s="518"/>
      <c r="BI23" s="519"/>
      <c r="BJ23" s="517"/>
      <c r="BK23" s="518"/>
      <c r="BL23" s="518"/>
      <c r="BM23" s="518"/>
      <c r="BN23" s="518"/>
      <c r="BO23" s="518"/>
      <c r="BP23" s="518"/>
      <c r="BQ23" s="518"/>
      <c r="BR23" s="518"/>
      <c r="BS23" s="518"/>
      <c r="BT23" s="518"/>
      <c r="BU23" s="518"/>
      <c r="BV23" s="518"/>
      <c r="BW23" s="518"/>
      <c r="BX23" s="518"/>
      <c r="BY23" s="518"/>
      <c r="BZ23" s="518"/>
      <c r="CA23" s="518"/>
      <c r="CB23" s="519"/>
    </row>
    <row r="24" spans="1:80" ht="12.75">
      <c r="A24" s="524">
        <v>1</v>
      </c>
      <c r="B24" s="525"/>
      <c r="C24" s="525"/>
      <c r="D24" s="526"/>
      <c r="E24" s="524">
        <v>2</v>
      </c>
      <c r="F24" s="525"/>
      <c r="G24" s="525"/>
      <c r="H24" s="525"/>
      <c r="I24" s="525"/>
      <c r="J24" s="525"/>
      <c r="K24" s="525"/>
      <c r="L24" s="525"/>
      <c r="M24" s="525"/>
      <c r="N24" s="525"/>
      <c r="O24" s="525"/>
      <c r="P24" s="525"/>
      <c r="Q24" s="525"/>
      <c r="R24" s="525"/>
      <c r="S24" s="525"/>
      <c r="T24" s="525"/>
      <c r="U24" s="525"/>
      <c r="V24" s="525"/>
      <c r="W24" s="525"/>
      <c r="X24" s="525"/>
      <c r="Y24" s="525"/>
      <c r="Z24" s="525"/>
      <c r="AA24" s="525"/>
      <c r="AB24" s="525"/>
      <c r="AC24" s="525"/>
      <c r="AD24" s="525"/>
      <c r="AE24" s="525"/>
      <c r="AF24" s="525"/>
      <c r="AG24" s="525"/>
      <c r="AH24" s="525"/>
      <c r="AI24" s="525"/>
      <c r="AJ24" s="525"/>
      <c r="AK24" s="525"/>
      <c r="AL24" s="525"/>
      <c r="AM24" s="526"/>
      <c r="AN24" s="524">
        <v>3</v>
      </c>
      <c r="AO24" s="525"/>
      <c r="AP24" s="525"/>
      <c r="AQ24" s="525"/>
      <c r="AR24" s="525"/>
      <c r="AS24" s="525"/>
      <c r="AT24" s="525"/>
      <c r="AU24" s="525"/>
      <c r="AV24" s="526"/>
      <c r="AW24" s="524">
        <v>4</v>
      </c>
      <c r="AX24" s="525"/>
      <c r="AY24" s="525"/>
      <c r="AZ24" s="525"/>
      <c r="BA24" s="525"/>
      <c r="BB24" s="525"/>
      <c r="BC24" s="525"/>
      <c r="BD24" s="525"/>
      <c r="BE24" s="525"/>
      <c r="BF24" s="525"/>
      <c r="BG24" s="525"/>
      <c r="BH24" s="525"/>
      <c r="BI24" s="526"/>
      <c r="BJ24" s="524">
        <v>5</v>
      </c>
      <c r="BK24" s="525"/>
      <c r="BL24" s="525"/>
      <c r="BM24" s="525"/>
      <c r="BN24" s="525"/>
      <c r="BO24" s="525"/>
      <c r="BP24" s="525"/>
      <c r="BQ24" s="525"/>
      <c r="BR24" s="525"/>
      <c r="BS24" s="525"/>
      <c r="BT24" s="525"/>
      <c r="BU24" s="525"/>
      <c r="BV24" s="525"/>
      <c r="BW24" s="525"/>
      <c r="BX24" s="525"/>
      <c r="BY24" s="525"/>
      <c r="BZ24" s="525"/>
      <c r="CA24" s="525"/>
      <c r="CB24" s="526"/>
    </row>
    <row r="25" spans="1:80" ht="12.75">
      <c r="A25" s="566"/>
      <c r="B25" s="567"/>
      <c r="C25" s="567"/>
      <c r="D25" s="568"/>
      <c r="E25" s="559"/>
      <c r="F25" s="560"/>
      <c r="G25" s="560"/>
      <c r="H25" s="560"/>
      <c r="I25" s="560"/>
      <c r="J25" s="560"/>
      <c r="K25" s="560"/>
      <c r="L25" s="560"/>
      <c r="M25" s="560"/>
      <c r="N25" s="560"/>
      <c r="O25" s="560"/>
      <c r="P25" s="560"/>
      <c r="Q25" s="560"/>
      <c r="R25" s="560"/>
      <c r="S25" s="560"/>
      <c r="T25" s="560"/>
      <c r="U25" s="560"/>
      <c r="V25" s="560"/>
      <c r="W25" s="560"/>
      <c r="X25" s="560"/>
      <c r="Y25" s="560"/>
      <c r="Z25" s="560"/>
      <c r="AA25" s="560"/>
      <c r="AB25" s="560"/>
      <c r="AC25" s="560"/>
      <c r="AD25" s="560"/>
      <c r="AE25" s="560"/>
      <c r="AF25" s="560"/>
      <c r="AG25" s="560"/>
      <c r="AH25" s="560"/>
      <c r="AI25" s="560"/>
      <c r="AJ25" s="560"/>
      <c r="AK25" s="560"/>
      <c r="AL25" s="560"/>
      <c r="AM25" s="561"/>
      <c r="AN25" s="563"/>
      <c r="AO25" s="564"/>
      <c r="AP25" s="564"/>
      <c r="AQ25" s="564"/>
      <c r="AR25" s="564"/>
      <c r="AS25" s="564"/>
      <c r="AT25" s="564"/>
      <c r="AU25" s="564"/>
      <c r="AV25" s="565"/>
      <c r="AW25" s="556"/>
      <c r="AX25" s="557"/>
      <c r="AY25" s="557"/>
      <c r="AZ25" s="557"/>
      <c r="BA25" s="557"/>
      <c r="BB25" s="557"/>
      <c r="BC25" s="557"/>
      <c r="BD25" s="557"/>
      <c r="BE25" s="557"/>
      <c r="BF25" s="557"/>
      <c r="BG25" s="557"/>
      <c r="BH25" s="557"/>
      <c r="BI25" s="558"/>
      <c r="BJ25" s="614"/>
      <c r="BK25" s="615"/>
      <c r="BL25" s="615"/>
      <c r="BM25" s="615"/>
      <c r="BN25" s="615"/>
      <c r="BO25" s="615"/>
      <c r="BP25" s="615"/>
      <c r="BQ25" s="615"/>
      <c r="BR25" s="615"/>
      <c r="BS25" s="615"/>
      <c r="BT25" s="615"/>
      <c r="BU25" s="615"/>
      <c r="BV25" s="615"/>
      <c r="BW25" s="615"/>
      <c r="BX25" s="615"/>
      <c r="BY25" s="615"/>
      <c r="BZ25" s="615"/>
      <c r="CA25" s="615"/>
      <c r="CB25" s="616"/>
    </row>
    <row r="26" spans="1:80" ht="12.75">
      <c r="A26" s="566"/>
      <c r="B26" s="567"/>
      <c r="C26" s="567"/>
      <c r="D26" s="568"/>
      <c r="E26" s="563" t="s">
        <v>183</v>
      </c>
      <c r="F26" s="564"/>
      <c r="G26" s="564"/>
      <c r="H26" s="564"/>
      <c r="I26" s="564"/>
      <c r="J26" s="564"/>
      <c r="K26" s="564"/>
      <c r="L26" s="564"/>
      <c r="M26" s="564"/>
      <c r="N26" s="564"/>
      <c r="O26" s="564"/>
      <c r="P26" s="564"/>
      <c r="Q26" s="564"/>
      <c r="R26" s="564"/>
      <c r="S26" s="564"/>
      <c r="T26" s="564"/>
      <c r="U26" s="564"/>
      <c r="V26" s="564"/>
      <c r="W26" s="564"/>
      <c r="X26" s="564"/>
      <c r="Y26" s="564"/>
      <c r="Z26" s="564"/>
      <c r="AA26" s="564"/>
      <c r="AB26" s="564"/>
      <c r="AC26" s="564"/>
      <c r="AD26" s="564"/>
      <c r="AE26" s="564"/>
      <c r="AF26" s="564"/>
      <c r="AG26" s="564"/>
      <c r="AH26" s="564"/>
      <c r="AI26" s="564"/>
      <c r="AJ26" s="564"/>
      <c r="AK26" s="564"/>
      <c r="AL26" s="564"/>
      <c r="AM26" s="565"/>
      <c r="AN26" s="563"/>
      <c r="AO26" s="564"/>
      <c r="AP26" s="564"/>
      <c r="AQ26" s="564"/>
      <c r="AR26" s="564"/>
      <c r="AS26" s="564"/>
      <c r="AT26" s="564"/>
      <c r="AU26" s="564"/>
      <c r="AV26" s="565"/>
      <c r="AW26" s="563"/>
      <c r="AX26" s="564"/>
      <c r="AY26" s="564"/>
      <c r="AZ26" s="564"/>
      <c r="BA26" s="564"/>
      <c r="BB26" s="564"/>
      <c r="BC26" s="564"/>
      <c r="BD26" s="564"/>
      <c r="BE26" s="564"/>
      <c r="BF26" s="564"/>
      <c r="BG26" s="564"/>
      <c r="BH26" s="564"/>
      <c r="BI26" s="565"/>
      <c r="BJ26" s="614"/>
      <c r="BK26" s="615"/>
      <c r="BL26" s="615"/>
      <c r="BM26" s="615"/>
      <c r="BN26" s="615"/>
      <c r="BO26" s="615"/>
      <c r="BP26" s="615"/>
      <c r="BQ26" s="615"/>
      <c r="BR26" s="615"/>
      <c r="BS26" s="615"/>
      <c r="BT26" s="615"/>
      <c r="BU26" s="615"/>
      <c r="BV26" s="615"/>
      <c r="BW26" s="615"/>
      <c r="BX26" s="615"/>
      <c r="BY26" s="615"/>
      <c r="BZ26" s="615"/>
      <c r="CA26" s="615"/>
      <c r="CB26" s="616"/>
    </row>
    <row r="27" spans="1:80" s="194" customFormat="1" ht="15.75">
      <c r="A27" s="193"/>
      <c r="B27" s="193"/>
      <c r="C27" s="193"/>
      <c r="D27" s="193"/>
      <c r="E27" s="193"/>
      <c r="F27" s="193"/>
      <c r="G27" s="193"/>
      <c r="H27" s="193"/>
      <c r="I27" s="193"/>
      <c r="J27" s="193"/>
      <c r="K27" s="193"/>
      <c r="L27" s="193"/>
      <c r="M27" s="193"/>
      <c r="N27" s="193"/>
      <c r="O27" s="193"/>
      <c r="P27" s="193"/>
      <c r="Q27" s="193"/>
      <c r="R27" s="193"/>
      <c r="S27" s="193"/>
      <c r="T27" s="193"/>
      <c r="U27" s="193"/>
      <c r="V27" s="193"/>
      <c r="W27" s="193"/>
      <c r="X27" s="193"/>
      <c r="Y27" s="193"/>
      <c r="Z27" s="193"/>
      <c r="AA27" s="193"/>
      <c r="AB27" s="193"/>
      <c r="AC27" s="193"/>
      <c r="AD27" s="193"/>
      <c r="AE27" s="193"/>
      <c r="AF27" s="193"/>
      <c r="AG27" s="193"/>
      <c r="AH27" s="200"/>
      <c r="AI27" s="200"/>
      <c r="AJ27" s="200"/>
      <c r="AK27" s="200"/>
      <c r="AL27" s="200"/>
      <c r="AM27" s="200"/>
      <c r="AN27" s="200"/>
      <c r="AO27" s="200"/>
      <c r="AP27" s="200"/>
      <c r="AQ27" s="200"/>
      <c r="AR27" s="200"/>
      <c r="AS27" s="200"/>
      <c r="AT27" s="200"/>
      <c r="AU27" s="200"/>
      <c r="AV27" s="200"/>
      <c r="AW27" s="200"/>
      <c r="AX27" s="200"/>
      <c r="AY27" s="200"/>
      <c r="AZ27" s="200"/>
      <c r="BA27" s="200"/>
      <c r="BB27" s="200"/>
      <c r="BC27" s="200"/>
      <c r="BD27" s="200"/>
      <c r="BE27" s="200"/>
      <c r="BF27" s="200"/>
      <c r="BG27" s="200"/>
      <c r="BH27" s="200"/>
      <c r="BI27" s="200"/>
      <c r="BJ27" s="200"/>
      <c r="BK27" s="200"/>
      <c r="BL27" s="200"/>
      <c r="BM27" s="200"/>
      <c r="BN27" s="200"/>
      <c r="BO27" s="200"/>
      <c r="BP27" s="200"/>
      <c r="BQ27" s="200"/>
      <c r="BR27" s="200"/>
      <c r="BS27" s="200"/>
      <c r="BT27" s="200"/>
      <c r="BU27" s="200"/>
      <c r="BV27" s="200"/>
      <c r="BW27" s="200"/>
      <c r="BX27" s="200"/>
      <c r="BY27" s="200"/>
      <c r="BZ27" s="200"/>
      <c r="CA27" s="200"/>
      <c r="CB27" s="200"/>
    </row>
    <row r="28" spans="1:80" s="194" customFormat="1" ht="15.75">
      <c r="A28" s="523" t="s">
        <v>252</v>
      </c>
      <c r="B28" s="523"/>
      <c r="C28" s="523"/>
      <c r="D28" s="523"/>
      <c r="E28" s="523"/>
      <c r="F28" s="523"/>
      <c r="G28" s="523"/>
      <c r="H28" s="523"/>
      <c r="I28" s="523"/>
      <c r="J28" s="523"/>
      <c r="K28" s="523"/>
      <c r="L28" s="523"/>
      <c r="M28" s="523"/>
      <c r="N28" s="523"/>
      <c r="O28" s="523"/>
      <c r="P28" s="523"/>
      <c r="Q28" s="523"/>
      <c r="R28" s="523"/>
      <c r="S28" s="523"/>
      <c r="T28" s="523"/>
      <c r="U28" s="523"/>
      <c r="V28" s="523"/>
      <c r="W28" s="523"/>
      <c r="X28" s="523"/>
      <c r="Y28" s="523"/>
      <c r="Z28" s="523"/>
      <c r="AA28" s="523"/>
      <c r="AB28" s="523"/>
      <c r="AC28" s="523"/>
      <c r="AD28" s="523"/>
      <c r="AE28" s="523"/>
      <c r="AF28" s="523"/>
      <c r="AG28" s="523"/>
      <c r="AH28" s="523"/>
      <c r="AI28" s="523"/>
      <c r="AJ28" s="523"/>
      <c r="AK28" s="523"/>
      <c r="AL28" s="523"/>
      <c r="AM28" s="523"/>
      <c r="AN28" s="523"/>
      <c r="AO28" s="523"/>
      <c r="AP28" s="523"/>
      <c r="AQ28" s="523"/>
      <c r="AR28" s="523"/>
      <c r="AS28" s="523"/>
      <c r="AT28" s="523"/>
      <c r="AU28" s="523"/>
      <c r="AV28" s="523"/>
      <c r="AW28" s="523"/>
      <c r="AX28" s="523"/>
      <c r="AY28" s="523"/>
      <c r="AZ28" s="523"/>
      <c r="BA28" s="523"/>
      <c r="BB28" s="523"/>
      <c r="BC28" s="523"/>
      <c r="BD28" s="523"/>
      <c r="BE28" s="523"/>
      <c r="BF28" s="523"/>
      <c r="BG28" s="523"/>
      <c r="BH28" s="523"/>
      <c r="BI28" s="523"/>
      <c r="BJ28" s="523"/>
      <c r="BK28" s="523"/>
      <c r="BL28" s="523"/>
      <c r="BM28" s="523"/>
      <c r="BN28" s="523"/>
      <c r="BO28" s="523"/>
      <c r="BP28" s="523"/>
      <c r="BQ28" s="523"/>
      <c r="BR28" s="523"/>
      <c r="BS28" s="523"/>
      <c r="BT28" s="523"/>
      <c r="BU28" s="523"/>
      <c r="BV28" s="523"/>
      <c r="BW28" s="523"/>
      <c r="BX28" s="523"/>
      <c r="BY28" s="523"/>
      <c r="BZ28" s="523"/>
      <c r="CA28" s="523"/>
      <c r="CB28" s="523"/>
    </row>
    <row r="30" spans="1:80" ht="12.75">
      <c r="A30" s="520" t="s">
        <v>17</v>
      </c>
      <c r="B30" s="521"/>
      <c r="C30" s="521"/>
      <c r="D30" s="522"/>
      <c r="E30" s="520" t="s">
        <v>7</v>
      </c>
      <c r="F30" s="521"/>
      <c r="G30" s="521"/>
      <c r="H30" s="521"/>
      <c r="I30" s="521"/>
      <c r="J30" s="521"/>
      <c r="K30" s="521"/>
      <c r="L30" s="521"/>
      <c r="M30" s="521"/>
      <c r="N30" s="521"/>
      <c r="O30" s="521"/>
      <c r="P30" s="521"/>
      <c r="Q30" s="521"/>
      <c r="R30" s="521"/>
      <c r="S30" s="521"/>
      <c r="T30" s="521"/>
      <c r="U30" s="521"/>
      <c r="V30" s="521"/>
      <c r="W30" s="521"/>
      <c r="X30" s="521"/>
      <c r="Y30" s="521"/>
      <c r="Z30" s="521"/>
      <c r="AA30" s="521"/>
      <c r="AB30" s="521"/>
      <c r="AC30" s="521"/>
      <c r="AD30" s="521"/>
      <c r="AE30" s="521"/>
      <c r="AF30" s="521"/>
      <c r="AG30" s="521"/>
      <c r="AH30" s="521"/>
      <c r="AI30" s="522"/>
      <c r="AJ30" s="520" t="s">
        <v>198</v>
      </c>
      <c r="AK30" s="521"/>
      <c r="AL30" s="521"/>
      <c r="AM30" s="521"/>
      <c r="AN30" s="521"/>
      <c r="AO30" s="521"/>
      <c r="AP30" s="521"/>
      <c r="AQ30" s="521"/>
      <c r="AR30" s="521"/>
      <c r="AS30" s="521"/>
      <c r="AT30" s="522"/>
      <c r="AU30" s="520" t="s">
        <v>253</v>
      </c>
      <c r="AV30" s="521"/>
      <c r="AW30" s="521"/>
      <c r="AX30" s="521"/>
      <c r="AY30" s="521"/>
      <c r="AZ30" s="521"/>
      <c r="BA30" s="521"/>
      <c r="BB30" s="521"/>
      <c r="BC30" s="521"/>
      <c r="BD30" s="522"/>
      <c r="BE30" s="520" t="s">
        <v>254</v>
      </c>
      <c r="BF30" s="521"/>
      <c r="BG30" s="521"/>
      <c r="BH30" s="521"/>
      <c r="BI30" s="521"/>
      <c r="BJ30" s="521"/>
      <c r="BK30" s="521"/>
      <c r="BL30" s="521"/>
      <c r="BM30" s="521"/>
      <c r="BN30" s="521"/>
      <c r="BO30" s="522"/>
      <c r="BP30" s="520" t="s">
        <v>188</v>
      </c>
      <c r="BQ30" s="521"/>
      <c r="BR30" s="521"/>
      <c r="BS30" s="521"/>
      <c r="BT30" s="521"/>
      <c r="BU30" s="521"/>
      <c r="BV30" s="521"/>
      <c r="BW30" s="521"/>
      <c r="BX30" s="521"/>
      <c r="BY30" s="521"/>
      <c r="BZ30" s="521"/>
      <c r="CA30" s="521"/>
      <c r="CB30" s="522"/>
    </row>
    <row r="31" spans="1:80" ht="12.75">
      <c r="A31" s="517" t="s">
        <v>18</v>
      </c>
      <c r="B31" s="518"/>
      <c r="C31" s="518"/>
      <c r="D31" s="519"/>
      <c r="E31" s="517"/>
      <c r="F31" s="518"/>
      <c r="G31" s="518"/>
      <c r="H31" s="518"/>
      <c r="I31" s="518"/>
      <c r="J31" s="518"/>
      <c r="K31" s="518"/>
      <c r="L31" s="518"/>
      <c r="M31" s="518"/>
      <c r="N31" s="518"/>
      <c r="O31" s="518"/>
      <c r="P31" s="518"/>
      <c r="Q31" s="518"/>
      <c r="R31" s="518"/>
      <c r="S31" s="518"/>
      <c r="T31" s="518"/>
      <c r="U31" s="518"/>
      <c r="V31" s="518"/>
      <c r="W31" s="518"/>
      <c r="X31" s="518"/>
      <c r="Y31" s="518"/>
      <c r="Z31" s="518"/>
      <c r="AA31" s="518"/>
      <c r="AB31" s="518"/>
      <c r="AC31" s="518"/>
      <c r="AD31" s="518"/>
      <c r="AE31" s="518"/>
      <c r="AF31" s="518"/>
      <c r="AG31" s="518"/>
      <c r="AH31" s="518"/>
      <c r="AI31" s="519"/>
      <c r="AJ31" s="517" t="s">
        <v>255</v>
      </c>
      <c r="AK31" s="518"/>
      <c r="AL31" s="518"/>
      <c r="AM31" s="518"/>
      <c r="AN31" s="518"/>
      <c r="AO31" s="518"/>
      <c r="AP31" s="518"/>
      <c r="AQ31" s="518"/>
      <c r="AR31" s="518"/>
      <c r="AS31" s="518"/>
      <c r="AT31" s="519"/>
      <c r="AU31" s="517" t="s">
        <v>256</v>
      </c>
      <c r="AV31" s="518"/>
      <c r="AW31" s="518"/>
      <c r="AX31" s="518"/>
      <c r="AY31" s="518"/>
      <c r="AZ31" s="518"/>
      <c r="BA31" s="518"/>
      <c r="BB31" s="518"/>
      <c r="BC31" s="518"/>
      <c r="BD31" s="519"/>
      <c r="BE31" s="517" t="s">
        <v>257</v>
      </c>
      <c r="BF31" s="518"/>
      <c r="BG31" s="518"/>
      <c r="BH31" s="518"/>
      <c r="BI31" s="518"/>
      <c r="BJ31" s="518"/>
      <c r="BK31" s="518"/>
      <c r="BL31" s="518"/>
      <c r="BM31" s="518"/>
      <c r="BN31" s="518"/>
      <c r="BO31" s="519"/>
      <c r="BP31" s="517" t="s">
        <v>258</v>
      </c>
      <c r="BQ31" s="518"/>
      <c r="BR31" s="518"/>
      <c r="BS31" s="518"/>
      <c r="BT31" s="518"/>
      <c r="BU31" s="518"/>
      <c r="BV31" s="518"/>
      <c r="BW31" s="518"/>
      <c r="BX31" s="518"/>
      <c r="BY31" s="518"/>
      <c r="BZ31" s="518"/>
      <c r="CA31" s="518"/>
      <c r="CB31" s="519"/>
    </row>
    <row r="32" spans="1:80" ht="12.75">
      <c r="A32" s="517"/>
      <c r="B32" s="518"/>
      <c r="C32" s="518"/>
      <c r="D32" s="519"/>
      <c r="E32" s="517"/>
      <c r="F32" s="518"/>
      <c r="G32" s="518"/>
      <c r="H32" s="518"/>
      <c r="I32" s="518"/>
      <c r="J32" s="518"/>
      <c r="K32" s="518"/>
      <c r="L32" s="518"/>
      <c r="M32" s="518"/>
      <c r="N32" s="518"/>
      <c r="O32" s="518"/>
      <c r="P32" s="518"/>
      <c r="Q32" s="518"/>
      <c r="R32" s="518"/>
      <c r="S32" s="518"/>
      <c r="T32" s="518"/>
      <c r="U32" s="518"/>
      <c r="V32" s="518"/>
      <c r="W32" s="518"/>
      <c r="X32" s="518"/>
      <c r="Y32" s="518"/>
      <c r="Z32" s="518"/>
      <c r="AA32" s="518"/>
      <c r="AB32" s="518"/>
      <c r="AC32" s="518"/>
      <c r="AD32" s="518"/>
      <c r="AE32" s="518"/>
      <c r="AF32" s="518"/>
      <c r="AG32" s="518"/>
      <c r="AH32" s="518"/>
      <c r="AI32" s="519"/>
      <c r="AJ32" s="517" t="s">
        <v>259</v>
      </c>
      <c r="AK32" s="518"/>
      <c r="AL32" s="518"/>
      <c r="AM32" s="518"/>
      <c r="AN32" s="518"/>
      <c r="AO32" s="518"/>
      <c r="AP32" s="518"/>
      <c r="AQ32" s="518"/>
      <c r="AR32" s="518"/>
      <c r="AS32" s="518"/>
      <c r="AT32" s="519"/>
      <c r="AU32" s="517" t="s">
        <v>260</v>
      </c>
      <c r="AV32" s="518"/>
      <c r="AW32" s="518"/>
      <c r="AX32" s="518"/>
      <c r="AY32" s="518"/>
      <c r="AZ32" s="518"/>
      <c r="BA32" s="518"/>
      <c r="BB32" s="518"/>
      <c r="BC32" s="518"/>
      <c r="BD32" s="519"/>
      <c r="BE32" s="517"/>
      <c r="BF32" s="518"/>
      <c r="BG32" s="518"/>
      <c r="BH32" s="518"/>
      <c r="BI32" s="518"/>
      <c r="BJ32" s="518"/>
      <c r="BK32" s="518"/>
      <c r="BL32" s="518"/>
      <c r="BM32" s="518"/>
      <c r="BN32" s="518"/>
      <c r="BO32" s="519"/>
      <c r="BP32" s="517"/>
      <c r="BQ32" s="518"/>
      <c r="BR32" s="518"/>
      <c r="BS32" s="518"/>
      <c r="BT32" s="518"/>
      <c r="BU32" s="518"/>
      <c r="BV32" s="518"/>
      <c r="BW32" s="518"/>
      <c r="BX32" s="518"/>
      <c r="BY32" s="518"/>
      <c r="BZ32" s="518"/>
      <c r="CA32" s="518"/>
      <c r="CB32" s="519"/>
    </row>
    <row r="33" spans="1:80" ht="12.75">
      <c r="A33" s="553"/>
      <c r="B33" s="554"/>
      <c r="C33" s="554"/>
      <c r="D33" s="555"/>
      <c r="E33" s="553"/>
      <c r="F33" s="554"/>
      <c r="G33" s="554"/>
      <c r="H33" s="554"/>
      <c r="I33" s="554"/>
      <c r="J33" s="554"/>
      <c r="K33" s="554"/>
      <c r="L33" s="554"/>
      <c r="M33" s="554"/>
      <c r="N33" s="554"/>
      <c r="O33" s="554"/>
      <c r="P33" s="554"/>
      <c r="Q33" s="554"/>
      <c r="R33" s="554"/>
      <c r="S33" s="554"/>
      <c r="T33" s="554"/>
      <c r="U33" s="554"/>
      <c r="V33" s="554"/>
      <c r="W33" s="554"/>
      <c r="X33" s="554"/>
      <c r="Y33" s="554"/>
      <c r="Z33" s="554"/>
      <c r="AA33" s="554"/>
      <c r="AB33" s="554"/>
      <c r="AC33" s="554"/>
      <c r="AD33" s="554"/>
      <c r="AE33" s="554"/>
      <c r="AF33" s="554"/>
      <c r="AG33" s="554"/>
      <c r="AH33" s="554"/>
      <c r="AI33" s="555"/>
      <c r="AJ33" s="553"/>
      <c r="AK33" s="554"/>
      <c r="AL33" s="554"/>
      <c r="AM33" s="554"/>
      <c r="AN33" s="554"/>
      <c r="AO33" s="554"/>
      <c r="AP33" s="554"/>
      <c r="AQ33" s="554"/>
      <c r="AR33" s="554"/>
      <c r="AS33" s="554"/>
      <c r="AT33" s="555"/>
      <c r="AU33" s="553"/>
      <c r="AV33" s="554"/>
      <c r="AW33" s="554"/>
      <c r="AX33" s="554"/>
      <c r="AY33" s="554"/>
      <c r="AZ33" s="554"/>
      <c r="BA33" s="554"/>
      <c r="BB33" s="554"/>
      <c r="BC33" s="554"/>
      <c r="BD33" s="555"/>
      <c r="BE33" s="553"/>
      <c r="BF33" s="554"/>
      <c r="BG33" s="554"/>
      <c r="BH33" s="554"/>
      <c r="BI33" s="554"/>
      <c r="BJ33" s="554"/>
      <c r="BK33" s="554"/>
      <c r="BL33" s="554"/>
      <c r="BM33" s="554"/>
      <c r="BN33" s="554"/>
      <c r="BO33" s="555"/>
      <c r="BP33" s="553"/>
      <c r="BQ33" s="554"/>
      <c r="BR33" s="554"/>
      <c r="BS33" s="554"/>
      <c r="BT33" s="554"/>
      <c r="BU33" s="554"/>
      <c r="BV33" s="554"/>
      <c r="BW33" s="554"/>
      <c r="BX33" s="554"/>
      <c r="BY33" s="554"/>
      <c r="BZ33" s="554"/>
      <c r="CA33" s="554"/>
      <c r="CB33" s="555"/>
    </row>
    <row r="34" spans="1:80" ht="12.75">
      <c r="A34" s="553">
        <v>1</v>
      </c>
      <c r="B34" s="554"/>
      <c r="C34" s="554"/>
      <c r="D34" s="555"/>
      <c r="E34" s="553">
        <v>2</v>
      </c>
      <c r="F34" s="554"/>
      <c r="G34" s="554"/>
      <c r="H34" s="554"/>
      <c r="I34" s="554"/>
      <c r="J34" s="554"/>
      <c r="K34" s="554"/>
      <c r="L34" s="554"/>
      <c r="M34" s="554"/>
      <c r="N34" s="554"/>
      <c r="O34" s="554"/>
      <c r="P34" s="554"/>
      <c r="Q34" s="554"/>
      <c r="R34" s="554"/>
      <c r="S34" s="554"/>
      <c r="T34" s="554"/>
      <c r="U34" s="554"/>
      <c r="V34" s="554"/>
      <c r="W34" s="554"/>
      <c r="X34" s="554"/>
      <c r="Y34" s="554"/>
      <c r="Z34" s="554"/>
      <c r="AA34" s="554"/>
      <c r="AB34" s="554"/>
      <c r="AC34" s="554"/>
      <c r="AD34" s="554"/>
      <c r="AE34" s="554"/>
      <c r="AF34" s="554"/>
      <c r="AG34" s="554"/>
      <c r="AH34" s="554"/>
      <c r="AI34" s="555"/>
      <c r="AJ34" s="553">
        <v>4</v>
      </c>
      <c r="AK34" s="554"/>
      <c r="AL34" s="554"/>
      <c r="AM34" s="554"/>
      <c r="AN34" s="554"/>
      <c r="AO34" s="554"/>
      <c r="AP34" s="554"/>
      <c r="AQ34" s="554"/>
      <c r="AR34" s="554"/>
      <c r="AS34" s="554"/>
      <c r="AT34" s="555"/>
      <c r="AU34" s="553">
        <v>5</v>
      </c>
      <c r="AV34" s="554"/>
      <c r="AW34" s="554"/>
      <c r="AX34" s="554"/>
      <c r="AY34" s="554"/>
      <c r="AZ34" s="554"/>
      <c r="BA34" s="554"/>
      <c r="BB34" s="554"/>
      <c r="BC34" s="554"/>
      <c r="BD34" s="555"/>
      <c r="BE34" s="553">
        <v>6</v>
      </c>
      <c r="BF34" s="554"/>
      <c r="BG34" s="554"/>
      <c r="BH34" s="554"/>
      <c r="BI34" s="554"/>
      <c r="BJ34" s="554"/>
      <c r="BK34" s="554"/>
      <c r="BL34" s="554"/>
      <c r="BM34" s="554"/>
      <c r="BN34" s="554"/>
      <c r="BO34" s="555"/>
      <c r="BP34" s="553">
        <v>6</v>
      </c>
      <c r="BQ34" s="554"/>
      <c r="BR34" s="554"/>
      <c r="BS34" s="554"/>
      <c r="BT34" s="554"/>
      <c r="BU34" s="554"/>
      <c r="BV34" s="554"/>
      <c r="BW34" s="554"/>
      <c r="BX34" s="554"/>
      <c r="BY34" s="554"/>
      <c r="BZ34" s="554"/>
      <c r="CA34" s="554"/>
      <c r="CB34" s="555"/>
    </row>
    <row r="35" spans="1:80" ht="12.75">
      <c r="A35" s="566">
        <v>1</v>
      </c>
      <c r="B35" s="567"/>
      <c r="C35" s="567"/>
      <c r="D35" s="568"/>
      <c r="E35" s="559" t="s">
        <v>293</v>
      </c>
      <c r="F35" s="560"/>
      <c r="G35" s="560"/>
      <c r="H35" s="560"/>
      <c r="I35" s="560"/>
      <c r="J35" s="560"/>
      <c r="K35" s="560"/>
      <c r="L35" s="560"/>
      <c r="M35" s="560"/>
      <c r="N35" s="560"/>
      <c r="O35" s="560"/>
      <c r="P35" s="560"/>
      <c r="Q35" s="560"/>
      <c r="R35" s="560"/>
      <c r="S35" s="560"/>
      <c r="T35" s="560"/>
      <c r="U35" s="560"/>
      <c r="V35" s="560"/>
      <c r="W35" s="560"/>
      <c r="X35" s="560"/>
      <c r="Y35" s="560"/>
      <c r="Z35" s="560"/>
      <c r="AA35" s="560"/>
      <c r="AB35" s="560"/>
      <c r="AC35" s="560"/>
      <c r="AD35" s="560"/>
      <c r="AE35" s="560"/>
      <c r="AF35" s="560"/>
      <c r="AG35" s="560"/>
      <c r="AH35" s="560"/>
      <c r="AI35" s="561"/>
      <c r="AJ35" s="556"/>
      <c r="AK35" s="557"/>
      <c r="AL35" s="557"/>
      <c r="AM35" s="557"/>
      <c r="AN35" s="557"/>
      <c r="AO35" s="557"/>
      <c r="AP35" s="557"/>
      <c r="AQ35" s="557"/>
      <c r="AR35" s="557"/>
      <c r="AS35" s="557"/>
      <c r="AT35" s="558"/>
      <c r="AU35" s="614"/>
      <c r="AV35" s="615"/>
      <c r="AW35" s="615"/>
      <c r="AX35" s="615"/>
      <c r="AY35" s="615"/>
      <c r="AZ35" s="615"/>
      <c r="BA35" s="615"/>
      <c r="BB35" s="615"/>
      <c r="BC35" s="615"/>
      <c r="BD35" s="616"/>
      <c r="BE35" s="664"/>
      <c r="BF35" s="665"/>
      <c r="BG35" s="665"/>
      <c r="BH35" s="665"/>
      <c r="BI35" s="665"/>
      <c r="BJ35" s="665"/>
      <c r="BK35" s="665"/>
      <c r="BL35" s="665"/>
      <c r="BM35" s="665"/>
      <c r="BN35" s="665"/>
      <c r="BO35" s="666"/>
      <c r="BP35" s="614">
        <f>301000+11156.16</f>
        <v>312156.16</v>
      </c>
      <c r="BQ35" s="615"/>
      <c r="BR35" s="615"/>
      <c r="BS35" s="615"/>
      <c r="BT35" s="615"/>
      <c r="BU35" s="615"/>
      <c r="BV35" s="615"/>
      <c r="BW35" s="615"/>
      <c r="BX35" s="615"/>
      <c r="BY35" s="615"/>
      <c r="BZ35" s="615"/>
      <c r="CA35" s="615"/>
      <c r="CB35" s="616"/>
    </row>
    <row r="36" spans="1:80" ht="12.75">
      <c r="A36" s="566">
        <v>2</v>
      </c>
      <c r="B36" s="567"/>
      <c r="C36" s="567"/>
      <c r="D36" s="568"/>
      <c r="E36" s="559" t="s">
        <v>294</v>
      </c>
      <c r="F36" s="560"/>
      <c r="G36" s="560"/>
      <c r="H36" s="560"/>
      <c r="I36" s="560"/>
      <c r="J36" s="560"/>
      <c r="K36" s="560"/>
      <c r="L36" s="560"/>
      <c r="M36" s="560"/>
      <c r="N36" s="560"/>
      <c r="O36" s="560"/>
      <c r="P36" s="560"/>
      <c r="Q36" s="560"/>
      <c r="R36" s="560"/>
      <c r="S36" s="560"/>
      <c r="T36" s="560"/>
      <c r="U36" s="560"/>
      <c r="V36" s="560"/>
      <c r="W36" s="560"/>
      <c r="X36" s="560"/>
      <c r="Y36" s="560"/>
      <c r="Z36" s="560"/>
      <c r="AA36" s="560"/>
      <c r="AB36" s="560"/>
      <c r="AC36" s="560"/>
      <c r="AD36" s="560"/>
      <c r="AE36" s="560"/>
      <c r="AF36" s="560"/>
      <c r="AG36" s="560"/>
      <c r="AH36" s="560"/>
      <c r="AI36" s="561"/>
      <c r="AJ36" s="556"/>
      <c r="AK36" s="557"/>
      <c r="AL36" s="557"/>
      <c r="AM36" s="557"/>
      <c r="AN36" s="557"/>
      <c r="AO36" s="557"/>
      <c r="AP36" s="557"/>
      <c r="AQ36" s="557"/>
      <c r="AR36" s="557"/>
      <c r="AS36" s="557"/>
      <c r="AT36" s="558"/>
      <c r="AU36" s="614"/>
      <c r="AV36" s="615"/>
      <c r="AW36" s="615"/>
      <c r="AX36" s="615"/>
      <c r="AY36" s="615"/>
      <c r="AZ36" s="615"/>
      <c r="BA36" s="615"/>
      <c r="BB36" s="615"/>
      <c r="BC36" s="615"/>
      <c r="BD36" s="616"/>
      <c r="BE36" s="664"/>
      <c r="BF36" s="665"/>
      <c r="BG36" s="665"/>
      <c r="BH36" s="665"/>
      <c r="BI36" s="665"/>
      <c r="BJ36" s="665"/>
      <c r="BK36" s="665"/>
      <c r="BL36" s="665"/>
      <c r="BM36" s="665"/>
      <c r="BN36" s="665"/>
      <c r="BO36" s="666"/>
      <c r="BP36" s="614">
        <v>105000</v>
      </c>
      <c r="BQ36" s="615"/>
      <c r="BR36" s="615"/>
      <c r="BS36" s="615"/>
      <c r="BT36" s="615"/>
      <c r="BU36" s="615"/>
      <c r="BV36" s="615"/>
      <c r="BW36" s="615"/>
      <c r="BX36" s="615"/>
      <c r="BY36" s="615"/>
      <c r="BZ36" s="615"/>
      <c r="CA36" s="615"/>
      <c r="CB36" s="616"/>
    </row>
    <row r="37" spans="1:80" ht="12.75">
      <c r="A37" s="566">
        <v>3</v>
      </c>
      <c r="B37" s="567"/>
      <c r="C37" s="567"/>
      <c r="D37" s="568"/>
      <c r="E37" s="559" t="s">
        <v>291</v>
      </c>
      <c r="F37" s="560"/>
      <c r="G37" s="560"/>
      <c r="H37" s="560"/>
      <c r="I37" s="560"/>
      <c r="J37" s="560"/>
      <c r="K37" s="560"/>
      <c r="L37" s="560"/>
      <c r="M37" s="560"/>
      <c r="N37" s="560"/>
      <c r="O37" s="560"/>
      <c r="P37" s="560"/>
      <c r="Q37" s="560"/>
      <c r="R37" s="560"/>
      <c r="S37" s="560"/>
      <c r="T37" s="560"/>
      <c r="U37" s="560"/>
      <c r="V37" s="560"/>
      <c r="W37" s="560"/>
      <c r="X37" s="560"/>
      <c r="Y37" s="560"/>
      <c r="Z37" s="560"/>
      <c r="AA37" s="560"/>
      <c r="AB37" s="560"/>
      <c r="AC37" s="560"/>
      <c r="AD37" s="560"/>
      <c r="AE37" s="560"/>
      <c r="AF37" s="560"/>
      <c r="AG37" s="560"/>
      <c r="AH37" s="560"/>
      <c r="AI37" s="561"/>
      <c r="AJ37" s="556"/>
      <c r="AK37" s="557"/>
      <c r="AL37" s="557"/>
      <c r="AM37" s="557"/>
      <c r="AN37" s="557"/>
      <c r="AO37" s="557"/>
      <c r="AP37" s="557"/>
      <c r="AQ37" s="557"/>
      <c r="AR37" s="557"/>
      <c r="AS37" s="557"/>
      <c r="AT37" s="558"/>
      <c r="AU37" s="614"/>
      <c r="AV37" s="615"/>
      <c r="AW37" s="615"/>
      <c r="AX37" s="615"/>
      <c r="AY37" s="615"/>
      <c r="AZ37" s="615"/>
      <c r="BA37" s="615"/>
      <c r="BB37" s="615"/>
      <c r="BC37" s="615"/>
      <c r="BD37" s="616"/>
      <c r="BE37" s="664"/>
      <c r="BF37" s="665"/>
      <c r="BG37" s="665"/>
      <c r="BH37" s="665"/>
      <c r="BI37" s="665"/>
      <c r="BJ37" s="665"/>
      <c r="BK37" s="665"/>
      <c r="BL37" s="665"/>
      <c r="BM37" s="665"/>
      <c r="BN37" s="665"/>
      <c r="BO37" s="666"/>
      <c r="BP37" s="614">
        <v>137507</v>
      </c>
      <c r="BQ37" s="615"/>
      <c r="BR37" s="615"/>
      <c r="BS37" s="615"/>
      <c r="BT37" s="615"/>
      <c r="BU37" s="615"/>
      <c r="BV37" s="615"/>
      <c r="BW37" s="615"/>
      <c r="BX37" s="615"/>
      <c r="BY37" s="615"/>
      <c r="BZ37" s="615"/>
      <c r="CA37" s="615"/>
      <c r="CB37" s="616"/>
    </row>
    <row r="38" spans="1:80" ht="12.75">
      <c r="A38" s="566">
        <v>4</v>
      </c>
      <c r="B38" s="567"/>
      <c r="C38" s="567"/>
      <c r="D38" s="568"/>
      <c r="E38" s="559" t="s">
        <v>292</v>
      </c>
      <c r="F38" s="560"/>
      <c r="G38" s="560"/>
      <c r="H38" s="560"/>
      <c r="I38" s="560"/>
      <c r="J38" s="560"/>
      <c r="K38" s="560"/>
      <c r="L38" s="560"/>
      <c r="M38" s="560"/>
      <c r="N38" s="560"/>
      <c r="O38" s="560"/>
      <c r="P38" s="560"/>
      <c r="Q38" s="560"/>
      <c r="R38" s="560"/>
      <c r="S38" s="560"/>
      <c r="T38" s="560"/>
      <c r="U38" s="560"/>
      <c r="V38" s="560"/>
      <c r="W38" s="560"/>
      <c r="X38" s="560"/>
      <c r="Y38" s="560"/>
      <c r="Z38" s="560"/>
      <c r="AA38" s="560"/>
      <c r="AB38" s="560"/>
      <c r="AC38" s="560"/>
      <c r="AD38" s="560"/>
      <c r="AE38" s="560"/>
      <c r="AF38" s="560"/>
      <c r="AG38" s="560"/>
      <c r="AH38" s="560"/>
      <c r="AI38" s="561"/>
      <c r="AJ38" s="556"/>
      <c r="AK38" s="557"/>
      <c r="AL38" s="557"/>
      <c r="AM38" s="557"/>
      <c r="AN38" s="557"/>
      <c r="AO38" s="557"/>
      <c r="AP38" s="557"/>
      <c r="AQ38" s="557"/>
      <c r="AR38" s="557"/>
      <c r="AS38" s="557"/>
      <c r="AT38" s="558"/>
      <c r="AU38" s="614"/>
      <c r="AV38" s="615"/>
      <c r="AW38" s="615"/>
      <c r="AX38" s="615"/>
      <c r="AY38" s="615"/>
      <c r="AZ38" s="615"/>
      <c r="BA38" s="615"/>
      <c r="BB38" s="615"/>
      <c r="BC38" s="615"/>
      <c r="BD38" s="616"/>
      <c r="BE38" s="664"/>
      <c r="BF38" s="665"/>
      <c r="BG38" s="665"/>
      <c r="BH38" s="665"/>
      <c r="BI38" s="665"/>
      <c r="BJ38" s="665"/>
      <c r="BK38" s="665"/>
      <c r="BL38" s="665"/>
      <c r="BM38" s="665"/>
      <c r="BN38" s="665"/>
      <c r="BO38" s="666"/>
      <c r="BP38" s="614"/>
      <c r="BQ38" s="615"/>
      <c r="BR38" s="615"/>
      <c r="BS38" s="615"/>
      <c r="BT38" s="615"/>
      <c r="BU38" s="615"/>
      <c r="BV38" s="615"/>
      <c r="BW38" s="615"/>
      <c r="BX38" s="615"/>
      <c r="BY38" s="615"/>
      <c r="BZ38" s="615"/>
      <c r="CA38" s="615"/>
      <c r="CB38" s="616"/>
    </row>
    <row r="39" spans="1:80" ht="12.75">
      <c r="A39" s="566">
        <v>5</v>
      </c>
      <c r="B39" s="567"/>
      <c r="C39" s="567"/>
      <c r="D39" s="568"/>
      <c r="E39" s="559" t="s">
        <v>295</v>
      </c>
      <c r="F39" s="560"/>
      <c r="G39" s="560"/>
      <c r="H39" s="560"/>
      <c r="I39" s="560"/>
      <c r="J39" s="560"/>
      <c r="K39" s="560"/>
      <c r="L39" s="560"/>
      <c r="M39" s="560"/>
      <c r="N39" s="560"/>
      <c r="O39" s="560"/>
      <c r="P39" s="560"/>
      <c r="Q39" s="560"/>
      <c r="R39" s="560"/>
      <c r="S39" s="560"/>
      <c r="T39" s="560"/>
      <c r="U39" s="560"/>
      <c r="V39" s="560"/>
      <c r="W39" s="560"/>
      <c r="X39" s="560"/>
      <c r="Y39" s="560"/>
      <c r="Z39" s="560"/>
      <c r="AA39" s="560"/>
      <c r="AB39" s="560"/>
      <c r="AC39" s="560"/>
      <c r="AD39" s="560"/>
      <c r="AE39" s="560"/>
      <c r="AF39" s="560"/>
      <c r="AG39" s="560"/>
      <c r="AH39" s="560"/>
      <c r="AI39" s="561"/>
      <c r="AJ39" s="556"/>
      <c r="AK39" s="557"/>
      <c r="AL39" s="557"/>
      <c r="AM39" s="557"/>
      <c r="AN39" s="557"/>
      <c r="AO39" s="557"/>
      <c r="AP39" s="557"/>
      <c r="AQ39" s="557"/>
      <c r="AR39" s="557"/>
      <c r="AS39" s="557"/>
      <c r="AT39" s="558"/>
      <c r="AU39" s="614"/>
      <c r="AV39" s="615"/>
      <c r="AW39" s="615"/>
      <c r="AX39" s="615"/>
      <c r="AY39" s="615"/>
      <c r="AZ39" s="615"/>
      <c r="BA39" s="615"/>
      <c r="BB39" s="615"/>
      <c r="BC39" s="615"/>
      <c r="BD39" s="616"/>
      <c r="BE39" s="664"/>
      <c r="BF39" s="665"/>
      <c r="BG39" s="665"/>
      <c r="BH39" s="665"/>
      <c r="BI39" s="665"/>
      <c r="BJ39" s="665"/>
      <c r="BK39" s="665"/>
      <c r="BL39" s="665"/>
      <c r="BM39" s="665"/>
      <c r="BN39" s="665"/>
      <c r="BO39" s="666"/>
      <c r="BP39" s="614"/>
      <c r="BQ39" s="615"/>
      <c r="BR39" s="615"/>
      <c r="BS39" s="615"/>
      <c r="BT39" s="615"/>
      <c r="BU39" s="615"/>
      <c r="BV39" s="615"/>
      <c r="BW39" s="615"/>
      <c r="BX39" s="615"/>
      <c r="BY39" s="615"/>
      <c r="BZ39" s="615"/>
      <c r="CA39" s="615"/>
      <c r="CB39" s="616"/>
    </row>
    <row r="40" spans="1:80" s="217" customFormat="1" ht="12.75">
      <c r="A40" s="578"/>
      <c r="B40" s="579"/>
      <c r="C40" s="579"/>
      <c r="D40" s="580"/>
      <c r="E40" s="575" t="s">
        <v>183</v>
      </c>
      <c r="F40" s="576"/>
      <c r="G40" s="576"/>
      <c r="H40" s="576"/>
      <c r="I40" s="576"/>
      <c r="J40" s="576"/>
      <c r="K40" s="576"/>
      <c r="L40" s="576"/>
      <c r="M40" s="576"/>
      <c r="N40" s="576"/>
      <c r="O40" s="576"/>
      <c r="P40" s="576"/>
      <c r="Q40" s="576"/>
      <c r="R40" s="576"/>
      <c r="S40" s="576"/>
      <c r="T40" s="576"/>
      <c r="U40" s="576"/>
      <c r="V40" s="576"/>
      <c r="W40" s="576"/>
      <c r="X40" s="576"/>
      <c r="Y40" s="576"/>
      <c r="Z40" s="576"/>
      <c r="AA40" s="576"/>
      <c r="AB40" s="576"/>
      <c r="AC40" s="576"/>
      <c r="AD40" s="576"/>
      <c r="AE40" s="576"/>
      <c r="AF40" s="576"/>
      <c r="AG40" s="576"/>
      <c r="AH40" s="576"/>
      <c r="AI40" s="577"/>
      <c r="AJ40" s="578" t="s">
        <v>103</v>
      </c>
      <c r="AK40" s="579"/>
      <c r="AL40" s="579"/>
      <c r="AM40" s="579"/>
      <c r="AN40" s="579"/>
      <c r="AO40" s="579"/>
      <c r="AP40" s="579"/>
      <c r="AQ40" s="579"/>
      <c r="AR40" s="579"/>
      <c r="AS40" s="579"/>
      <c r="AT40" s="580"/>
      <c r="AU40" s="578" t="s">
        <v>103</v>
      </c>
      <c r="AV40" s="579"/>
      <c r="AW40" s="579"/>
      <c r="AX40" s="579"/>
      <c r="AY40" s="579"/>
      <c r="AZ40" s="579"/>
      <c r="BA40" s="579"/>
      <c r="BB40" s="579"/>
      <c r="BC40" s="579"/>
      <c r="BD40" s="580"/>
      <c r="BE40" s="578" t="s">
        <v>103</v>
      </c>
      <c r="BF40" s="579"/>
      <c r="BG40" s="579"/>
      <c r="BH40" s="579"/>
      <c r="BI40" s="579"/>
      <c r="BJ40" s="579"/>
      <c r="BK40" s="579"/>
      <c r="BL40" s="579"/>
      <c r="BM40" s="579"/>
      <c r="BN40" s="579"/>
      <c r="BO40" s="580"/>
      <c r="BP40" s="655">
        <f>BP35+BP36+BP37+BP38+BP39</f>
        <v>554663.1599999999</v>
      </c>
      <c r="BQ40" s="656"/>
      <c r="BR40" s="656"/>
      <c r="BS40" s="656"/>
      <c r="BT40" s="656"/>
      <c r="BU40" s="656"/>
      <c r="BV40" s="656"/>
      <c r="BW40" s="656"/>
      <c r="BX40" s="656"/>
      <c r="BY40" s="656"/>
      <c r="BZ40" s="656"/>
      <c r="CA40" s="656"/>
      <c r="CB40" s="657"/>
    </row>
    <row r="41" spans="1:4" s="18" customFormat="1" ht="15.75">
      <c r="A41" s="7"/>
      <c r="B41" s="7"/>
      <c r="C41" s="7"/>
      <c r="D41" s="7"/>
    </row>
    <row r="42" spans="1:80" s="194" customFormat="1" ht="15.75">
      <c r="A42" s="523" t="s">
        <v>261</v>
      </c>
      <c r="B42" s="523"/>
      <c r="C42" s="523"/>
      <c r="D42" s="523"/>
      <c r="E42" s="523"/>
      <c r="F42" s="523"/>
      <c r="G42" s="523"/>
      <c r="H42" s="523"/>
      <c r="I42" s="523"/>
      <c r="J42" s="523"/>
      <c r="K42" s="523"/>
      <c r="L42" s="523"/>
      <c r="M42" s="523"/>
      <c r="N42" s="523"/>
      <c r="O42" s="523"/>
      <c r="P42" s="523"/>
      <c r="Q42" s="523"/>
      <c r="R42" s="523"/>
      <c r="S42" s="523"/>
      <c r="T42" s="523"/>
      <c r="U42" s="523"/>
      <c r="V42" s="523"/>
      <c r="W42" s="523"/>
      <c r="X42" s="523"/>
      <c r="Y42" s="523"/>
      <c r="Z42" s="523"/>
      <c r="AA42" s="523"/>
      <c r="AB42" s="523"/>
      <c r="AC42" s="523"/>
      <c r="AD42" s="523"/>
      <c r="AE42" s="523"/>
      <c r="AF42" s="523"/>
      <c r="AG42" s="523"/>
      <c r="AH42" s="523"/>
      <c r="AI42" s="523"/>
      <c r="AJ42" s="523"/>
      <c r="AK42" s="523"/>
      <c r="AL42" s="523"/>
      <c r="AM42" s="523"/>
      <c r="AN42" s="523"/>
      <c r="AO42" s="523"/>
      <c r="AP42" s="523"/>
      <c r="AQ42" s="523"/>
      <c r="AR42" s="523"/>
      <c r="AS42" s="523"/>
      <c r="AT42" s="523"/>
      <c r="AU42" s="523"/>
      <c r="AV42" s="523"/>
      <c r="AW42" s="523"/>
      <c r="AX42" s="523"/>
      <c r="AY42" s="523"/>
      <c r="AZ42" s="523"/>
      <c r="BA42" s="523"/>
      <c r="BB42" s="523"/>
      <c r="BC42" s="523"/>
      <c r="BD42" s="523"/>
      <c r="BE42" s="523"/>
      <c r="BF42" s="523"/>
      <c r="BG42" s="523"/>
      <c r="BH42" s="523"/>
      <c r="BI42" s="523"/>
      <c r="BJ42" s="523"/>
      <c r="BK42" s="523"/>
      <c r="BL42" s="523"/>
      <c r="BM42" s="523"/>
      <c r="BN42" s="523"/>
      <c r="BO42" s="523"/>
      <c r="BP42" s="523"/>
      <c r="BQ42" s="523"/>
      <c r="BR42" s="523"/>
      <c r="BS42" s="523"/>
      <c r="BT42" s="523"/>
      <c r="BU42" s="523"/>
      <c r="BV42" s="523"/>
      <c r="BW42" s="523"/>
      <c r="BX42" s="523"/>
      <c r="BY42" s="523"/>
      <c r="BZ42" s="523"/>
      <c r="CA42" s="523"/>
      <c r="CB42" s="523"/>
    </row>
    <row r="44" spans="1:80" ht="12.75">
      <c r="A44" s="520" t="s">
        <v>17</v>
      </c>
      <c r="B44" s="521"/>
      <c r="C44" s="521"/>
      <c r="D44" s="522"/>
      <c r="E44" s="520" t="s">
        <v>7</v>
      </c>
      <c r="F44" s="521"/>
      <c r="G44" s="521"/>
      <c r="H44" s="521"/>
      <c r="I44" s="521"/>
      <c r="J44" s="521"/>
      <c r="K44" s="521"/>
      <c r="L44" s="521"/>
      <c r="M44" s="521"/>
      <c r="N44" s="521"/>
      <c r="O44" s="521"/>
      <c r="P44" s="521"/>
      <c r="Q44" s="521"/>
      <c r="R44" s="521"/>
      <c r="S44" s="521"/>
      <c r="T44" s="521"/>
      <c r="U44" s="521"/>
      <c r="V44" s="521"/>
      <c r="W44" s="521"/>
      <c r="X44" s="521"/>
      <c r="Y44" s="521"/>
      <c r="Z44" s="521"/>
      <c r="AA44" s="521"/>
      <c r="AB44" s="521"/>
      <c r="AC44" s="521"/>
      <c r="AD44" s="521"/>
      <c r="AE44" s="521"/>
      <c r="AF44" s="521"/>
      <c r="AG44" s="521"/>
      <c r="AH44" s="521"/>
      <c r="AI44" s="521"/>
      <c r="AJ44" s="521"/>
      <c r="AK44" s="521"/>
      <c r="AL44" s="521"/>
      <c r="AM44" s="521"/>
      <c r="AN44" s="521"/>
      <c r="AO44" s="521"/>
      <c r="AP44" s="521"/>
      <c r="AQ44" s="522"/>
      <c r="AR44" s="520" t="s">
        <v>187</v>
      </c>
      <c r="AS44" s="521"/>
      <c r="AT44" s="521"/>
      <c r="AU44" s="521"/>
      <c r="AV44" s="521"/>
      <c r="AW44" s="521"/>
      <c r="AX44" s="521"/>
      <c r="AY44" s="521"/>
      <c r="AZ44" s="521"/>
      <c r="BA44" s="521"/>
      <c r="BB44" s="521"/>
      <c r="BC44" s="522"/>
      <c r="BD44" s="520" t="s">
        <v>262</v>
      </c>
      <c r="BE44" s="521"/>
      <c r="BF44" s="521"/>
      <c r="BG44" s="521"/>
      <c r="BH44" s="521"/>
      <c r="BI44" s="521"/>
      <c r="BJ44" s="521"/>
      <c r="BK44" s="521"/>
      <c r="BL44" s="521"/>
      <c r="BM44" s="521"/>
      <c r="BN44" s="522"/>
      <c r="BO44" s="520" t="s">
        <v>242</v>
      </c>
      <c r="BP44" s="521"/>
      <c r="BQ44" s="521"/>
      <c r="BR44" s="521"/>
      <c r="BS44" s="521"/>
      <c r="BT44" s="521"/>
      <c r="BU44" s="521"/>
      <c r="BV44" s="521"/>
      <c r="BW44" s="521"/>
      <c r="BX44" s="521"/>
      <c r="BY44" s="521"/>
      <c r="BZ44" s="521"/>
      <c r="CA44" s="521"/>
      <c r="CB44" s="522"/>
    </row>
    <row r="45" spans="1:80" ht="12.75">
      <c r="A45" s="517" t="s">
        <v>18</v>
      </c>
      <c r="B45" s="518"/>
      <c r="C45" s="518"/>
      <c r="D45" s="519"/>
      <c r="E45" s="517"/>
      <c r="F45" s="518"/>
      <c r="G45" s="518"/>
      <c r="H45" s="518"/>
      <c r="I45" s="518"/>
      <c r="J45" s="518"/>
      <c r="K45" s="518"/>
      <c r="L45" s="518"/>
      <c r="M45" s="518"/>
      <c r="N45" s="518"/>
      <c r="O45" s="518"/>
      <c r="P45" s="518"/>
      <c r="Q45" s="518"/>
      <c r="R45" s="518"/>
      <c r="S45" s="518"/>
      <c r="T45" s="518"/>
      <c r="U45" s="518"/>
      <c r="V45" s="518"/>
      <c r="W45" s="518"/>
      <c r="X45" s="518"/>
      <c r="Y45" s="518"/>
      <c r="Z45" s="518"/>
      <c r="AA45" s="518"/>
      <c r="AB45" s="518"/>
      <c r="AC45" s="518"/>
      <c r="AD45" s="518"/>
      <c r="AE45" s="518"/>
      <c r="AF45" s="518"/>
      <c r="AG45" s="518"/>
      <c r="AH45" s="518"/>
      <c r="AI45" s="518"/>
      <c r="AJ45" s="518"/>
      <c r="AK45" s="518"/>
      <c r="AL45" s="518"/>
      <c r="AM45" s="518"/>
      <c r="AN45" s="518"/>
      <c r="AO45" s="518"/>
      <c r="AP45" s="518"/>
      <c r="AQ45" s="519"/>
      <c r="AR45" s="517"/>
      <c r="AS45" s="518"/>
      <c r="AT45" s="518"/>
      <c r="AU45" s="518"/>
      <c r="AV45" s="518"/>
      <c r="AW45" s="518"/>
      <c r="AX45" s="518"/>
      <c r="AY45" s="518"/>
      <c r="AZ45" s="518"/>
      <c r="BA45" s="518"/>
      <c r="BB45" s="518"/>
      <c r="BC45" s="519"/>
      <c r="BD45" s="517" t="s">
        <v>263</v>
      </c>
      <c r="BE45" s="518"/>
      <c r="BF45" s="518"/>
      <c r="BG45" s="518"/>
      <c r="BH45" s="518"/>
      <c r="BI45" s="518"/>
      <c r="BJ45" s="518"/>
      <c r="BK45" s="518"/>
      <c r="BL45" s="518"/>
      <c r="BM45" s="518"/>
      <c r="BN45" s="519"/>
      <c r="BO45" s="517" t="s">
        <v>264</v>
      </c>
      <c r="BP45" s="518"/>
      <c r="BQ45" s="518"/>
      <c r="BR45" s="518"/>
      <c r="BS45" s="518"/>
      <c r="BT45" s="518"/>
      <c r="BU45" s="518"/>
      <c r="BV45" s="518"/>
      <c r="BW45" s="518"/>
      <c r="BX45" s="518"/>
      <c r="BY45" s="518"/>
      <c r="BZ45" s="518"/>
      <c r="CA45" s="518"/>
      <c r="CB45" s="519"/>
    </row>
    <row r="46" spans="1:80" ht="12.75">
      <c r="A46" s="517"/>
      <c r="B46" s="518"/>
      <c r="C46" s="518"/>
      <c r="D46" s="519"/>
      <c r="E46" s="517"/>
      <c r="F46" s="518"/>
      <c r="G46" s="518"/>
      <c r="H46" s="518"/>
      <c r="I46" s="518"/>
      <c r="J46" s="518"/>
      <c r="K46" s="518"/>
      <c r="L46" s="518"/>
      <c r="M46" s="518"/>
      <c r="N46" s="518"/>
      <c r="O46" s="518"/>
      <c r="P46" s="518"/>
      <c r="Q46" s="518"/>
      <c r="R46" s="518"/>
      <c r="S46" s="518"/>
      <c r="T46" s="518"/>
      <c r="U46" s="518"/>
      <c r="V46" s="518"/>
      <c r="W46" s="518"/>
      <c r="X46" s="518"/>
      <c r="Y46" s="518"/>
      <c r="Z46" s="518"/>
      <c r="AA46" s="518"/>
      <c r="AB46" s="518"/>
      <c r="AC46" s="518"/>
      <c r="AD46" s="518"/>
      <c r="AE46" s="518"/>
      <c r="AF46" s="518"/>
      <c r="AG46" s="518"/>
      <c r="AH46" s="518"/>
      <c r="AI46" s="518"/>
      <c r="AJ46" s="518"/>
      <c r="AK46" s="518"/>
      <c r="AL46" s="518"/>
      <c r="AM46" s="518"/>
      <c r="AN46" s="518"/>
      <c r="AO46" s="518"/>
      <c r="AP46" s="518"/>
      <c r="AQ46" s="519"/>
      <c r="AR46" s="517"/>
      <c r="AS46" s="518"/>
      <c r="AT46" s="518"/>
      <c r="AU46" s="518"/>
      <c r="AV46" s="518"/>
      <c r="AW46" s="518"/>
      <c r="AX46" s="518"/>
      <c r="AY46" s="518"/>
      <c r="AZ46" s="518"/>
      <c r="BA46" s="518"/>
      <c r="BB46" s="518"/>
      <c r="BC46" s="519"/>
      <c r="BD46" s="517" t="s">
        <v>265</v>
      </c>
      <c r="BE46" s="518"/>
      <c r="BF46" s="518"/>
      <c r="BG46" s="518"/>
      <c r="BH46" s="518"/>
      <c r="BI46" s="518"/>
      <c r="BJ46" s="518"/>
      <c r="BK46" s="518"/>
      <c r="BL46" s="518"/>
      <c r="BM46" s="518"/>
      <c r="BN46" s="519"/>
      <c r="BO46" s="517" t="s">
        <v>195</v>
      </c>
      <c r="BP46" s="518"/>
      <c r="BQ46" s="518"/>
      <c r="BR46" s="518"/>
      <c r="BS46" s="518"/>
      <c r="BT46" s="518"/>
      <c r="BU46" s="518"/>
      <c r="BV46" s="518"/>
      <c r="BW46" s="518"/>
      <c r="BX46" s="518"/>
      <c r="BY46" s="518"/>
      <c r="BZ46" s="518"/>
      <c r="CA46" s="518"/>
      <c r="CB46" s="519"/>
    </row>
    <row r="47" spans="1:80" ht="12.75">
      <c r="A47" s="524">
        <v>1</v>
      </c>
      <c r="B47" s="525"/>
      <c r="C47" s="525"/>
      <c r="D47" s="526"/>
      <c r="E47" s="524">
        <v>2</v>
      </c>
      <c r="F47" s="525"/>
      <c r="G47" s="525"/>
      <c r="H47" s="525"/>
      <c r="I47" s="525"/>
      <c r="J47" s="525"/>
      <c r="K47" s="525"/>
      <c r="L47" s="525"/>
      <c r="M47" s="525"/>
      <c r="N47" s="525"/>
      <c r="O47" s="525"/>
      <c r="P47" s="525"/>
      <c r="Q47" s="525"/>
      <c r="R47" s="525"/>
      <c r="S47" s="525"/>
      <c r="T47" s="525"/>
      <c r="U47" s="525"/>
      <c r="V47" s="525"/>
      <c r="W47" s="525"/>
      <c r="X47" s="525"/>
      <c r="Y47" s="525"/>
      <c r="Z47" s="525"/>
      <c r="AA47" s="525"/>
      <c r="AB47" s="525"/>
      <c r="AC47" s="525"/>
      <c r="AD47" s="525"/>
      <c r="AE47" s="525"/>
      <c r="AF47" s="525"/>
      <c r="AG47" s="525"/>
      <c r="AH47" s="525"/>
      <c r="AI47" s="525"/>
      <c r="AJ47" s="525"/>
      <c r="AK47" s="525"/>
      <c r="AL47" s="525"/>
      <c r="AM47" s="525"/>
      <c r="AN47" s="525"/>
      <c r="AO47" s="525"/>
      <c r="AP47" s="525"/>
      <c r="AQ47" s="526"/>
      <c r="AR47" s="524">
        <v>4</v>
      </c>
      <c r="AS47" s="525"/>
      <c r="AT47" s="525"/>
      <c r="AU47" s="525"/>
      <c r="AV47" s="525"/>
      <c r="AW47" s="525"/>
      <c r="AX47" s="525"/>
      <c r="AY47" s="525"/>
      <c r="AZ47" s="525"/>
      <c r="BA47" s="525"/>
      <c r="BB47" s="525"/>
      <c r="BC47" s="526"/>
      <c r="BD47" s="524">
        <v>5</v>
      </c>
      <c r="BE47" s="525"/>
      <c r="BF47" s="525"/>
      <c r="BG47" s="525"/>
      <c r="BH47" s="525"/>
      <c r="BI47" s="525"/>
      <c r="BJ47" s="525"/>
      <c r="BK47" s="525"/>
      <c r="BL47" s="525"/>
      <c r="BM47" s="525"/>
      <c r="BN47" s="526"/>
      <c r="BO47" s="524">
        <v>6</v>
      </c>
      <c r="BP47" s="525"/>
      <c r="BQ47" s="525"/>
      <c r="BR47" s="525"/>
      <c r="BS47" s="525"/>
      <c r="BT47" s="525"/>
      <c r="BU47" s="525"/>
      <c r="BV47" s="525"/>
      <c r="BW47" s="525"/>
      <c r="BX47" s="525"/>
      <c r="BY47" s="525"/>
      <c r="BZ47" s="525"/>
      <c r="CA47" s="525"/>
      <c r="CB47" s="526"/>
    </row>
    <row r="48" spans="1:80" ht="12.75">
      <c r="A48" s="566"/>
      <c r="B48" s="567"/>
      <c r="C48" s="567"/>
      <c r="D48" s="568"/>
      <c r="E48" s="563" t="s">
        <v>183</v>
      </c>
      <c r="F48" s="564"/>
      <c r="G48" s="564"/>
      <c r="H48" s="564"/>
      <c r="I48" s="564"/>
      <c r="J48" s="564"/>
      <c r="K48" s="564"/>
      <c r="L48" s="564"/>
      <c r="M48" s="564"/>
      <c r="N48" s="564"/>
      <c r="O48" s="564"/>
      <c r="P48" s="564"/>
      <c r="Q48" s="564"/>
      <c r="R48" s="564"/>
      <c r="S48" s="564"/>
      <c r="T48" s="564"/>
      <c r="U48" s="564"/>
      <c r="V48" s="564"/>
      <c r="W48" s="564"/>
      <c r="X48" s="564"/>
      <c r="Y48" s="564"/>
      <c r="Z48" s="564"/>
      <c r="AA48" s="564"/>
      <c r="AB48" s="564"/>
      <c r="AC48" s="564"/>
      <c r="AD48" s="564"/>
      <c r="AE48" s="564"/>
      <c r="AF48" s="564"/>
      <c r="AG48" s="564"/>
      <c r="AH48" s="564"/>
      <c r="AI48" s="564"/>
      <c r="AJ48" s="564"/>
      <c r="AK48" s="564"/>
      <c r="AL48" s="564"/>
      <c r="AM48" s="564"/>
      <c r="AN48" s="564"/>
      <c r="AO48" s="564"/>
      <c r="AP48" s="564"/>
      <c r="AQ48" s="565"/>
      <c r="AR48" s="566" t="s">
        <v>103</v>
      </c>
      <c r="AS48" s="567"/>
      <c r="AT48" s="567"/>
      <c r="AU48" s="567"/>
      <c r="AV48" s="567"/>
      <c r="AW48" s="567"/>
      <c r="AX48" s="567"/>
      <c r="AY48" s="567"/>
      <c r="AZ48" s="567"/>
      <c r="BA48" s="567"/>
      <c r="BB48" s="567"/>
      <c r="BC48" s="568"/>
      <c r="BD48" s="566" t="s">
        <v>103</v>
      </c>
      <c r="BE48" s="567"/>
      <c r="BF48" s="567"/>
      <c r="BG48" s="567"/>
      <c r="BH48" s="567"/>
      <c r="BI48" s="567"/>
      <c r="BJ48" s="567"/>
      <c r="BK48" s="567"/>
      <c r="BL48" s="567"/>
      <c r="BM48" s="567"/>
      <c r="BN48" s="568"/>
      <c r="BO48" s="661" t="s">
        <v>103</v>
      </c>
      <c r="BP48" s="662"/>
      <c r="BQ48" s="662"/>
      <c r="BR48" s="662"/>
      <c r="BS48" s="662"/>
      <c r="BT48" s="662"/>
      <c r="BU48" s="662"/>
      <c r="BV48" s="662"/>
      <c r="BW48" s="662"/>
      <c r="BX48" s="662"/>
      <c r="BY48" s="662"/>
      <c r="BZ48" s="662"/>
      <c r="CA48" s="662"/>
      <c r="CB48" s="663"/>
    </row>
    <row r="49" spans="1:80" ht="12.75">
      <c r="A49" s="12"/>
      <c r="B49" s="12"/>
      <c r="C49" s="12"/>
      <c r="D49" s="12"/>
      <c r="E49" s="203"/>
      <c r="F49" s="203"/>
      <c r="G49" s="203"/>
      <c r="H49" s="203"/>
      <c r="I49" s="203"/>
      <c r="J49" s="203"/>
      <c r="K49" s="203"/>
      <c r="L49" s="203"/>
      <c r="M49" s="203"/>
      <c r="N49" s="203"/>
      <c r="O49" s="203"/>
      <c r="P49" s="203"/>
      <c r="Q49" s="203"/>
      <c r="R49" s="203"/>
      <c r="S49" s="203"/>
      <c r="T49" s="203"/>
      <c r="U49" s="203"/>
      <c r="V49" s="203"/>
      <c r="W49" s="203"/>
      <c r="X49" s="203"/>
      <c r="Y49" s="203"/>
      <c r="Z49" s="203"/>
      <c r="AA49" s="203"/>
      <c r="AB49" s="203"/>
      <c r="AC49" s="203"/>
      <c r="AD49" s="203"/>
      <c r="AE49" s="203"/>
      <c r="AF49" s="203"/>
      <c r="AG49" s="203"/>
      <c r="AH49" s="203"/>
      <c r="AI49" s="203"/>
      <c r="AJ49" s="203"/>
      <c r="AK49" s="203"/>
      <c r="AL49" s="203"/>
      <c r="AM49" s="203"/>
      <c r="AN49" s="203"/>
      <c r="AO49" s="203"/>
      <c r="AP49" s="203"/>
      <c r="AQ49" s="203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219"/>
      <c r="BP49" s="219"/>
      <c r="BQ49" s="219"/>
      <c r="BR49" s="219"/>
      <c r="BS49" s="219"/>
      <c r="BT49" s="219"/>
      <c r="BU49" s="219"/>
      <c r="BV49" s="219"/>
      <c r="BW49" s="219"/>
      <c r="BX49" s="219"/>
      <c r="BY49" s="219"/>
      <c r="BZ49" s="219"/>
      <c r="CA49" s="219"/>
      <c r="CB49" s="219"/>
    </row>
    <row r="50" spans="1:80" ht="12.75">
      <c r="A50" s="12"/>
      <c r="B50" s="12"/>
      <c r="C50" s="12"/>
      <c r="D50" s="12"/>
      <c r="E50" s="203"/>
      <c r="F50" s="203"/>
      <c r="G50" s="203"/>
      <c r="H50" s="203"/>
      <c r="I50" s="203"/>
      <c r="J50" s="203"/>
      <c r="K50" s="203"/>
      <c r="L50" s="203"/>
      <c r="M50" s="203"/>
      <c r="N50" s="203"/>
      <c r="O50" s="203"/>
      <c r="P50" s="203"/>
      <c r="Q50" s="203"/>
      <c r="R50" s="203"/>
      <c r="S50" s="203"/>
      <c r="T50" s="203"/>
      <c r="U50" s="203"/>
      <c r="V50" s="203"/>
      <c r="W50" s="203"/>
      <c r="X50" s="203"/>
      <c r="Y50" s="203"/>
      <c r="Z50" s="203"/>
      <c r="AA50" s="203"/>
      <c r="AB50" s="203"/>
      <c r="AC50" s="203"/>
      <c r="AD50" s="203"/>
      <c r="AE50" s="203"/>
      <c r="AF50" s="203"/>
      <c r="AG50" s="203"/>
      <c r="AH50" s="203"/>
      <c r="AI50" s="203"/>
      <c r="AJ50" s="203"/>
      <c r="AK50" s="203"/>
      <c r="AL50" s="203"/>
      <c r="AM50" s="203"/>
      <c r="AN50" s="203"/>
      <c r="AO50" s="203"/>
      <c r="AP50" s="203"/>
      <c r="AQ50" s="203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219"/>
      <c r="BP50" s="219"/>
      <c r="BQ50" s="219"/>
      <c r="BR50" s="219"/>
      <c r="BS50" s="219"/>
      <c r="BT50" s="219"/>
      <c r="BU50" s="219"/>
      <c r="BV50" s="219"/>
      <c r="BW50" s="219"/>
      <c r="BX50" s="219"/>
      <c r="BY50" s="219"/>
      <c r="BZ50" s="219"/>
      <c r="CA50" s="219"/>
      <c r="CB50" s="219"/>
    </row>
    <row r="51" spans="1:80" ht="12.75">
      <c r="A51" s="12"/>
      <c r="B51" s="12"/>
      <c r="C51" s="12"/>
      <c r="D51" s="12"/>
      <c r="E51" s="203"/>
      <c r="F51" s="203"/>
      <c r="G51" s="203"/>
      <c r="H51" s="203"/>
      <c r="I51" s="203"/>
      <c r="J51" s="203"/>
      <c r="K51" s="203"/>
      <c r="L51" s="203"/>
      <c r="M51" s="203"/>
      <c r="N51" s="203"/>
      <c r="O51" s="203"/>
      <c r="P51" s="203"/>
      <c r="Q51" s="203"/>
      <c r="R51" s="203"/>
      <c r="S51" s="203"/>
      <c r="T51" s="203"/>
      <c r="U51" s="203"/>
      <c r="V51" s="203"/>
      <c r="W51" s="203"/>
      <c r="X51" s="203"/>
      <c r="Y51" s="203"/>
      <c r="Z51" s="203"/>
      <c r="AA51" s="203"/>
      <c r="AB51" s="203"/>
      <c r="AC51" s="203"/>
      <c r="AD51" s="203"/>
      <c r="AE51" s="203"/>
      <c r="AF51" s="203"/>
      <c r="AG51" s="203"/>
      <c r="AH51" s="203"/>
      <c r="AI51" s="203"/>
      <c r="AJ51" s="203"/>
      <c r="AK51" s="203"/>
      <c r="AL51" s="203"/>
      <c r="AM51" s="203"/>
      <c r="AN51" s="203"/>
      <c r="AO51" s="203"/>
      <c r="AP51" s="203"/>
      <c r="AQ51" s="203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219"/>
      <c r="BP51" s="219"/>
      <c r="BQ51" s="219"/>
      <c r="BR51" s="219"/>
      <c r="BS51" s="219"/>
      <c r="BT51" s="219"/>
      <c r="BU51" s="219"/>
      <c r="BV51" s="219"/>
      <c r="BW51" s="219"/>
      <c r="BX51" s="219"/>
      <c r="BY51" s="219"/>
      <c r="BZ51" s="219"/>
      <c r="CA51" s="219"/>
      <c r="CB51" s="219"/>
    </row>
    <row r="52" spans="1:4" s="18" customFormat="1" ht="15.75">
      <c r="A52" s="7"/>
      <c r="B52" s="7"/>
      <c r="C52" s="7"/>
      <c r="D52" s="7"/>
    </row>
    <row r="53" spans="1:31" ht="12.75">
      <c r="A53" s="8" t="str">
        <f>'пфхд прил1'!F7</f>
        <v>Заведующий  МДОАУ № 11</v>
      </c>
      <c r="AE53" s="8" t="str">
        <f>'пфхд прил1'!F10</f>
        <v>В.А. Бацаева</v>
      </c>
    </row>
    <row r="54" ht="12.75">
      <c r="A54" s="8"/>
    </row>
    <row r="55" ht="12.75">
      <c r="A55" s="8"/>
    </row>
    <row r="56" spans="1:31" ht="12.75">
      <c r="A56" s="8" t="s">
        <v>280</v>
      </c>
      <c r="AE56" s="8" t="str">
        <f>'210 край'!AE42</f>
        <v>О.В. Петрова</v>
      </c>
    </row>
  </sheetData>
  <sheetProtection/>
  <mergeCells count="181">
    <mergeCell ref="BE10:BO10"/>
    <mergeCell ref="BP10:CB10"/>
    <mergeCell ref="A1:CB1"/>
    <mergeCell ref="S3:CB3"/>
    <mergeCell ref="AH5:CB5"/>
    <mergeCell ref="A7:CB7"/>
    <mergeCell ref="BE9:BO9"/>
    <mergeCell ref="BP9:CB9"/>
    <mergeCell ref="AJ10:AT10"/>
    <mergeCell ref="AU10:BD10"/>
    <mergeCell ref="A14:D14"/>
    <mergeCell ref="E14:AI14"/>
    <mergeCell ref="AJ9:AT9"/>
    <mergeCell ref="AU9:BD9"/>
    <mergeCell ref="A9:D9"/>
    <mergeCell ref="E9:AI9"/>
    <mergeCell ref="A10:D10"/>
    <mergeCell ref="E10:AI10"/>
    <mergeCell ref="A11:D11"/>
    <mergeCell ref="E11:AI11"/>
    <mergeCell ref="A12:D12"/>
    <mergeCell ref="E12:AI12"/>
    <mergeCell ref="AJ14:AT14"/>
    <mergeCell ref="AU14:BD14"/>
    <mergeCell ref="AJ12:AT12"/>
    <mergeCell ref="AU12:BD12"/>
    <mergeCell ref="AJ13:AT13"/>
    <mergeCell ref="AU13:BD13"/>
    <mergeCell ref="A13:D13"/>
    <mergeCell ref="E13:AI13"/>
    <mergeCell ref="AJ11:AT11"/>
    <mergeCell ref="AU11:BD11"/>
    <mergeCell ref="BE13:BO13"/>
    <mergeCell ref="BP13:CB13"/>
    <mergeCell ref="BE11:BO11"/>
    <mergeCell ref="BP11:CB11"/>
    <mergeCell ref="BE12:BO12"/>
    <mergeCell ref="BP12:CB12"/>
    <mergeCell ref="BE14:BO14"/>
    <mergeCell ref="BP14:CB14"/>
    <mergeCell ref="BE16:BO16"/>
    <mergeCell ref="BP16:CB16"/>
    <mergeCell ref="BE15:BO15"/>
    <mergeCell ref="BP15:CB15"/>
    <mergeCell ref="A15:D15"/>
    <mergeCell ref="E15:AI15"/>
    <mergeCell ref="A16:D16"/>
    <mergeCell ref="E16:AI16"/>
    <mergeCell ref="AJ16:AT16"/>
    <mergeCell ref="AU16:BD16"/>
    <mergeCell ref="AJ15:AT15"/>
    <mergeCell ref="AU15:BD15"/>
    <mergeCell ref="A18:CB18"/>
    <mergeCell ref="A20:D20"/>
    <mergeCell ref="E20:AM20"/>
    <mergeCell ref="AN20:AV20"/>
    <mergeCell ref="AW20:BI20"/>
    <mergeCell ref="BJ20:CB20"/>
    <mergeCell ref="BJ21:CB21"/>
    <mergeCell ref="A22:D22"/>
    <mergeCell ref="E22:AM22"/>
    <mergeCell ref="AN22:AV22"/>
    <mergeCell ref="AW22:BI22"/>
    <mergeCell ref="BJ22:CB22"/>
    <mergeCell ref="A21:D21"/>
    <mergeCell ref="E21:AM21"/>
    <mergeCell ref="AN21:AV21"/>
    <mergeCell ref="AW21:BI21"/>
    <mergeCell ref="BJ23:CB23"/>
    <mergeCell ref="A24:D24"/>
    <mergeCell ref="E24:AM24"/>
    <mergeCell ref="AN24:AV24"/>
    <mergeCell ref="AW24:BI24"/>
    <mergeCell ref="BJ24:CB24"/>
    <mergeCell ref="A23:D23"/>
    <mergeCell ref="E23:AM23"/>
    <mergeCell ref="AN23:AV23"/>
    <mergeCell ref="AW23:BI23"/>
    <mergeCell ref="AU32:BD32"/>
    <mergeCell ref="BE32:BO32"/>
    <mergeCell ref="E32:AI32"/>
    <mergeCell ref="A31:D31"/>
    <mergeCell ref="E31:AI31"/>
    <mergeCell ref="AJ31:AT31"/>
    <mergeCell ref="BJ26:CB26"/>
    <mergeCell ref="AU31:BD31"/>
    <mergeCell ref="A25:D25"/>
    <mergeCell ref="E25:AM25"/>
    <mergeCell ref="AN25:AV25"/>
    <mergeCell ref="AW25:BI25"/>
    <mergeCell ref="BE31:BO31"/>
    <mergeCell ref="AW26:BI26"/>
    <mergeCell ref="BJ25:CB25"/>
    <mergeCell ref="A28:CB28"/>
    <mergeCell ref="AN26:AV26"/>
    <mergeCell ref="A26:D26"/>
    <mergeCell ref="E26:AM26"/>
    <mergeCell ref="A30:D30"/>
    <mergeCell ref="E30:AI30"/>
    <mergeCell ref="AJ30:AT30"/>
    <mergeCell ref="AU30:BD30"/>
    <mergeCell ref="A34:D34"/>
    <mergeCell ref="E34:AI34"/>
    <mergeCell ref="AJ35:AT35"/>
    <mergeCell ref="AU35:BD35"/>
    <mergeCell ref="BE30:BO30"/>
    <mergeCell ref="BP30:CB30"/>
    <mergeCell ref="BP31:CB31"/>
    <mergeCell ref="A32:D32"/>
    <mergeCell ref="AJ32:AT32"/>
    <mergeCell ref="BP32:CB32"/>
    <mergeCell ref="BE34:BO34"/>
    <mergeCell ref="BP34:CB34"/>
    <mergeCell ref="BE33:BO33"/>
    <mergeCell ref="BP33:CB33"/>
    <mergeCell ref="A33:D33"/>
    <mergeCell ref="E33:AI33"/>
    <mergeCell ref="AJ33:AT33"/>
    <mergeCell ref="AU33:BD33"/>
    <mergeCell ref="AJ34:AT34"/>
    <mergeCell ref="AU34:BD34"/>
    <mergeCell ref="A36:D36"/>
    <mergeCell ref="E36:AI36"/>
    <mergeCell ref="AJ36:AT36"/>
    <mergeCell ref="AU36:BD36"/>
    <mergeCell ref="BE35:BO35"/>
    <mergeCell ref="BP35:CB35"/>
    <mergeCell ref="BE36:BO36"/>
    <mergeCell ref="BP36:CB36"/>
    <mergeCell ref="A35:D35"/>
    <mergeCell ref="E35:AI35"/>
    <mergeCell ref="BP37:CB37"/>
    <mergeCell ref="BE38:BO38"/>
    <mergeCell ref="BP39:CB39"/>
    <mergeCell ref="BE39:BO39"/>
    <mergeCell ref="BP38:CB38"/>
    <mergeCell ref="BE37:BO37"/>
    <mergeCell ref="BP40:CB40"/>
    <mergeCell ref="A42:CB42"/>
    <mergeCell ref="A44:D44"/>
    <mergeCell ref="E44:AQ44"/>
    <mergeCell ref="AR44:BC44"/>
    <mergeCell ref="BD44:BN44"/>
    <mergeCell ref="BO44:CB44"/>
    <mergeCell ref="AJ40:AT40"/>
    <mergeCell ref="AU40:BD40"/>
    <mergeCell ref="A40:D40"/>
    <mergeCell ref="BD45:BN45"/>
    <mergeCell ref="A39:D39"/>
    <mergeCell ref="E39:AI39"/>
    <mergeCell ref="AJ39:AT39"/>
    <mergeCell ref="AU39:BD39"/>
    <mergeCell ref="BE40:BO40"/>
    <mergeCell ref="E40:AI40"/>
    <mergeCell ref="A45:D45"/>
    <mergeCell ref="E47:AQ47"/>
    <mergeCell ref="BO45:CB45"/>
    <mergeCell ref="A46:D46"/>
    <mergeCell ref="E46:AQ46"/>
    <mergeCell ref="AR46:BC46"/>
    <mergeCell ref="BD46:BN46"/>
    <mergeCell ref="BO46:CB46"/>
    <mergeCell ref="E45:AQ45"/>
    <mergeCell ref="AR45:BC45"/>
    <mergeCell ref="BO48:CB48"/>
    <mergeCell ref="A47:D47"/>
    <mergeCell ref="AR47:BC47"/>
    <mergeCell ref="BD47:BN47"/>
    <mergeCell ref="BO47:CB47"/>
    <mergeCell ref="A48:D48"/>
    <mergeCell ref="E48:AQ48"/>
    <mergeCell ref="AR48:BC48"/>
    <mergeCell ref="BD48:BN48"/>
    <mergeCell ref="A37:D37"/>
    <mergeCell ref="E37:AI37"/>
    <mergeCell ref="AJ37:AT37"/>
    <mergeCell ref="AU37:BD37"/>
    <mergeCell ref="A38:D38"/>
    <mergeCell ref="E38:AI38"/>
    <mergeCell ref="AJ38:AT38"/>
    <mergeCell ref="AU38:BD38"/>
  </mergeCells>
  <printOptions/>
  <pageMargins left="0.7874015748031497" right="0.1968503937007874" top="0.3937007874015748" bottom="0.1968503937007874" header="0" footer="0"/>
  <pageSetup fitToHeight="1" fitToWidth="1" horizontalDpi="600" verticalDpi="600" orientation="portrait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CB52"/>
  <sheetViews>
    <sheetView view="pageBreakPreview" zoomScale="75" zoomScaleSheetLayoutView="75" zoomScalePageLayoutView="0" workbookViewId="0" topLeftCell="A1">
      <selection activeCell="BN28" sqref="BN28:CB28"/>
    </sheetView>
  </sheetViews>
  <sheetFormatPr defaultColWidth="1.1484375" defaultRowHeight="12.75"/>
  <cols>
    <col min="1" max="1" width="7.421875" style="8" bestFit="1" customWidth="1"/>
    <col min="2" max="30" width="1.1484375" style="8" customWidth="1"/>
    <col min="31" max="31" width="7.421875" style="8" bestFit="1" customWidth="1"/>
    <col min="32" max="16384" width="1.1484375" style="8" customWidth="1"/>
  </cols>
  <sheetData>
    <row r="1" spans="1:80" s="194" customFormat="1" ht="15.75">
      <c r="A1" s="551" t="s">
        <v>266</v>
      </c>
      <c r="B1" s="551"/>
      <c r="C1" s="551"/>
      <c r="D1" s="551"/>
      <c r="E1" s="551"/>
      <c r="F1" s="551"/>
      <c r="G1" s="551"/>
      <c r="H1" s="551"/>
      <c r="I1" s="551"/>
      <c r="J1" s="551"/>
      <c r="K1" s="551"/>
      <c r="L1" s="551"/>
      <c r="M1" s="551"/>
      <c r="N1" s="551"/>
      <c r="O1" s="551"/>
      <c r="P1" s="551"/>
      <c r="Q1" s="551"/>
      <c r="R1" s="551"/>
      <c r="S1" s="551"/>
      <c r="T1" s="551"/>
      <c r="U1" s="551"/>
      <c r="V1" s="551"/>
      <c r="W1" s="551"/>
      <c r="X1" s="551"/>
      <c r="Y1" s="551"/>
      <c r="Z1" s="551"/>
      <c r="AA1" s="551"/>
      <c r="AB1" s="551"/>
      <c r="AC1" s="551"/>
      <c r="AD1" s="551"/>
      <c r="AE1" s="551"/>
      <c r="AF1" s="551"/>
      <c r="AG1" s="551"/>
      <c r="AH1" s="551"/>
      <c r="AI1" s="551"/>
      <c r="AJ1" s="551"/>
      <c r="AK1" s="551"/>
      <c r="AL1" s="551"/>
      <c r="AM1" s="551"/>
      <c r="AN1" s="551"/>
      <c r="AO1" s="551"/>
      <c r="AP1" s="551"/>
      <c r="AQ1" s="551"/>
      <c r="AR1" s="551"/>
      <c r="AS1" s="551"/>
      <c r="AT1" s="551"/>
      <c r="AU1" s="551"/>
      <c r="AV1" s="551"/>
      <c r="AW1" s="551"/>
      <c r="AX1" s="551"/>
      <c r="AY1" s="551"/>
      <c r="AZ1" s="551"/>
      <c r="BA1" s="551"/>
      <c r="BB1" s="551"/>
      <c r="BC1" s="551"/>
      <c r="BD1" s="551"/>
      <c r="BE1" s="551"/>
      <c r="BF1" s="551"/>
      <c r="BG1" s="551"/>
      <c r="BH1" s="551"/>
      <c r="BI1" s="551"/>
      <c r="BJ1" s="551"/>
      <c r="BK1" s="551"/>
      <c r="BL1" s="551"/>
      <c r="BM1" s="551"/>
      <c r="BN1" s="551"/>
      <c r="BO1" s="551"/>
      <c r="BP1" s="551"/>
      <c r="BQ1" s="551"/>
      <c r="BR1" s="551"/>
      <c r="BS1" s="551"/>
      <c r="BT1" s="551"/>
      <c r="BU1" s="551"/>
      <c r="BV1" s="551"/>
      <c r="BW1" s="551"/>
      <c r="BX1" s="551"/>
      <c r="BY1" s="551"/>
      <c r="BZ1" s="551"/>
      <c r="CA1" s="551"/>
      <c r="CB1" s="551"/>
    </row>
    <row r="2" s="194" customFormat="1" ht="15.75"/>
    <row r="3" spans="1:80" s="194" customFormat="1" ht="15.75">
      <c r="A3" s="194" t="s">
        <v>159</v>
      </c>
      <c r="S3" s="679" t="s">
        <v>284</v>
      </c>
      <c r="T3" s="679"/>
      <c r="U3" s="679"/>
      <c r="V3" s="679"/>
      <c r="W3" s="679"/>
      <c r="X3" s="679"/>
      <c r="Y3" s="679"/>
      <c r="Z3" s="679"/>
      <c r="AA3" s="679"/>
      <c r="AB3" s="679"/>
      <c r="AC3" s="679"/>
      <c r="AD3" s="679"/>
      <c r="AE3" s="679"/>
      <c r="AF3" s="679"/>
      <c r="AG3" s="679"/>
      <c r="AH3" s="679"/>
      <c r="AI3" s="679"/>
      <c r="AJ3" s="679"/>
      <c r="AK3" s="679"/>
      <c r="AL3" s="679"/>
      <c r="AM3" s="679"/>
      <c r="AN3" s="679"/>
      <c r="AO3" s="679"/>
      <c r="AP3" s="679"/>
      <c r="AQ3" s="679"/>
      <c r="AR3" s="679"/>
      <c r="AS3" s="679"/>
      <c r="AT3" s="679"/>
      <c r="AU3" s="679"/>
      <c r="AV3" s="679"/>
      <c r="AW3" s="679"/>
      <c r="AX3" s="679"/>
      <c r="AY3" s="679"/>
      <c r="AZ3" s="679"/>
      <c r="BA3" s="679"/>
      <c r="BB3" s="679"/>
      <c r="BC3" s="679"/>
      <c r="BD3" s="679"/>
      <c r="BE3" s="679"/>
      <c r="BF3" s="679"/>
      <c r="BG3" s="679"/>
      <c r="BH3" s="679"/>
      <c r="BI3" s="679"/>
      <c r="BJ3" s="679"/>
      <c r="BK3" s="679"/>
      <c r="BL3" s="679"/>
      <c r="BM3" s="679"/>
      <c r="BN3" s="679"/>
      <c r="BO3" s="679"/>
      <c r="BP3" s="679"/>
      <c r="BQ3" s="679"/>
      <c r="BR3" s="679"/>
      <c r="BS3" s="679"/>
      <c r="BT3" s="679"/>
      <c r="BU3" s="679"/>
      <c r="BV3" s="679"/>
      <c r="BW3" s="679"/>
      <c r="BX3" s="679"/>
      <c r="BY3" s="679"/>
      <c r="BZ3" s="679"/>
      <c r="CA3" s="679"/>
      <c r="CB3" s="679"/>
    </row>
    <row r="4" s="196" customFormat="1" ht="9.75"/>
    <row r="5" spans="1:80" s="194" customFormat="1" ht="15.75">
      <c r="A5" s="194" t="s">
        <v>160</v>
      </c>
      <c r="AH5" s="680" t="s">
        <v>426</v>
      </c>
      <c r="AI5" s="680"/>
      <c r="AJ5" s="680"/>
      <c r="AK5" s="680"/>
      <c r="AL5" s="680"/>
      <c r="AM5" s="680"/>
      <c r="AN5" s="680"/>
      <c r="AO5" s="680"/>
      <c r="AP5" s="680"/>
      <c r="AQ5" s="680"/>
      <c r="AR5" s="680"/>
      <c r="AS5" s="680"/>
      <c r="AT5" s="680"/>
      <c r="AU5" s="680"/>
      <c r="AV5" s="680"/>
      <c r="AW5" s="680"/>
      <c r="AX5" s="680"/>
      <c r="AY5" s="680"/>
      <c r="AZ5" s="680"/>
      <c r="BA5" s="680"/>
      <c r="BB5" s="680"/>
      <c r="BC5" s="680"/>
      <c r="BD5" s="680"/>
      <c r="BE5" s="680"/>
      <c r="BF5" s="680"/>
      <c r="BG5" s="680"/>
      <c r="BH5" s="680"/>
      <c r="BI5" s="680"/>
      <c r="BJ5" s="680"/>
      <c r="BK5" s="680"/>
      <c r="BL5" s="680"/>
      <c r="BM5" s="680"/>
      <c r="BN5" s="680"/>
      <c r="BO5" s="680"/>
      <c r="BP5" s="680"/>
      <c r="BQ5" s="680"/>
      <c r="BR5" s="680"/>
      <c r="BS5" s="680"/>
      <c r="BT5" s="680"/>
      <c r="BU5" s="680"/>
      <c r="BV5" s="680"/>
      <c r="BW5" s="680"/>
      <c r="BX5" s="680"/>
      <c r="BY5" s="680"/>
      <c r="BZ5" s="680"/>
      <c r="CA5" s="680"/>
      <c r="CB5" s="680"/>
    </row>
    <row r="6" s="196" customFormat="1" ht="9.75"/>
    <row r="7" spans="1:80" ht="12.75">
      <c r="A7" s="520" t="s">
        <v>17</v>
      </c>
      <c r="B7" s="521"/>
      <c r="C7" s="521"/>
      <c r="D7" s="522"/>
      <c r="E7" s="520" t="s">
        <v>185</v>
      </c>
      <c r="F7" s="521"/>
      <c r="G7" s="521"/>
      <c r="H7" s="521"/>
      <c r="I7" s="521"/>
      <c r="J7" s="521"/>
      <c r="K7" s="521"/>
      <c r="L7" s="521"/>
      <c r="M7" s="521"/>
      <c r="N7" s="521"/>
      <c r="O7" s="521"/>
      <c r="P7" s="521"/>
      <c r="Q7" s="521"/>
      <c r="R7" s="521"/>
      <c r="S7" s="521"/>
      <c r="T7" s="521"/>
      <c r="U7" s="521"/>
      <c r="V7" s="521"/>
      <c r="W7" s="521"/>
      <c r="X7" s="521"/>
      <c r="Y7" s="521"/>
      <c r="Z7" s="521"/>
      <c r="AA7" s="521"/>
      <c r="AB7" s="521"/>
      <c r="AC7" s="521"/>
      <c r="AD7" s="521"/>
      <c r="AE7" s="521"/>
      <c r="AF7" s="521"/>
      <c r="AG7" s="521"/>
      <c r="AH7" s="521"/>
      <c r="AI7" s="521"/>
      <c r="AJ7" s="521"/>
      <c r="AK7" s="521"/>
      <c r="AL7" s="521"/>
      <c r="AM7" s="522"/>
      <c r="AN7" s="520" t="s">
        <v>267</v>
      </c>
      <c r="AO7" s="521"/>
      <c r="AP7" s="521"/>
      <c r="AQ7" s="521"/>
      <c r="AR7" s="521"/>
      <c r="AS7" s="521"/>
      <c r="AT7" s="521"/>
      <c r="AU7" s="521"/>
      <c r="AV7" s="521"/>
      <c r="AW7" s="521"/>
      <c r="AX7" s="521"/>
      <c r="AY7" s="521"/>
      <c r="AZ7" s="521"/>
      <c r="BA7" s="521"/>
      <c r="BB7" s="521"/>
      <c r="BC7" s="522"/>
      <c r="BD7" s="520" t="s">
        <v>187</v>
      </c>
      <c r="BE7" s="521"/>
      <c r="BF7" s="521"/>
      <c r="BG7" s="521"/>
      <c r="BH7" s="521"/>
      <c r="BI7" s="521"/>
      <c r="BJ7" s="521"/>
      <c r="BK7" s="521"/>
      <c r="BL7" s="521"/>
      <c r="BM7" s="522"/>
      <c r="BN7" s="520" t="s">
        <v>242</v>
      </c>
      <c r="BO7" s="521"/>
      <c r="BP7" s="521"/>
      <c r="BQ7" s="521"/>
      <c r="BR7" s="521"/>
      <c r="BS7" s="521"/>
      <c r="BT7" s="521"/>
      <c r="BU7" s="521"/>
      <c r="BV7" s="521"/>
      <c r="BW7" s="521"/>
      <c r="BX7" s="521"/>
      <c r="BY7" s="521"/>
      <c r="BZ7" s="521"/>
      <c r="CA7" s="521"/>
      <c r="CB7" s="522"/>
    </row>
    <row r="8" spans="1:80" ht="12.75">
      <c r="A8" s="517" t="s">
        <v>18</v>
      </c>
      <c r="B8" s="518"/>
      <c r="C8" s="518"/>
      <c r="D8" s="519"/>
      <c r="E8" s="517"/>
      <c r="F8" s="518"/>
      <c r="G8" s="518"/>
      <c r="H8" s="518"/>
      <c r="I8" s="518"/>
      <c r="J8" s="518"/>
      <c r="K8" s="518"/>
      <c r="L8" s="518"/>
      <c r="M8" s="518"/>
      <c r="N8" s="518"/>
      <c r="O8" s="518"/>
      <c r="P8" s="518"/>
      <c r="Q8" s="518"/>
      <c r="R8" s="518"/>
      <c r="S8" s="518"/>
      <c r="T8" s="518"/>
      <c r="U8" s="518"/>
      <c r="V8" s="518"/>
      <c r="W8" s="518"/>
      <c r="X8" s="518"/>
      <c r="Y8" s="518"/>
      <c r="Z8" s="518"/>
      <c r="AA8" s="518"/>
      <c r="AB8" s="518"/>
      <c r="AC8" s="518"/>
      <c r="AD8" s="518"/>
      <c r="AE8" s="518"/>
      <c r="AF8" s="518"/>
      <c r="AG8" s="518"/>
      <c r="AH8" s="518"/>
      <c r="AI8" s="518"/>
      <c r="AJ8" s="518"/>
      <c r="AK8" s="518"/>
      <c r="AL8" s="518"/>
      <c r="AM8" s="519"/>
      <c r="AN8" s="517"/>
      <c r="AO8" s="518"/>
      <c r="AP8" s="518"/>
      <c r="AQ8" s="518"/>
      <c r="AR8" s="518"/>
      <c r="AS8" s="518"/>
      <c r="AT8" s="518"/>
      <c r="AU8" s="518"/>
      <c r="AV8" s="518"/>
      <c r="AW8" s="518"/>
      <c r="AX8" s="518"/>
      <c r="AY8" s="518"/>
      <c r="AZ8" s="518"/>
      <c r="BA8" s="518"/>
      <c r="BB8" s="518"/>
      <c r="BC8" s="519"/>
      <c r="BD8" s="517" t="s">
        <v>268</v>
      </c>
      <c r="BE8" s="518"/>
      <c r="BF8" s="518"/>
      <c r="BG8" s="518"/>
      <c r="BH8" s="518"/>
      <c r="BI8" s="518"/>
      <c r="BJ8" s="518"/>
      <c r="BK8" s="518"/>
      <c r="BL8" s="518"/>
      <c r="BM8" s="519"/>
      <c r="BN8" s="517" t="s">
        <v>269</v>
      </c>
      <c r="BO8" s="518"/>
      <c r="BP8" s="518"/>
      <c r="BQ8" s="518"/>
      <c r="BR8" s="518"/>
      <c r="BS8" s="518"/>
      <c r="BT8" s="518"/>
      <c r="BU8" s="518"/>
      <c r="BV8" s="518"/>
      <c r="BW8" s="518"/>
      <c r="BX8" s="518"/>
      <c r="BY8" s="518"/>
      <c r="BZ8" s="518"/>
      <c r="CA8" s="518"/>
      <c r="CB8" s="519"/>
    </row>
    <row r="9" spans="1:80" ht="12.75">
      <c r="A9" s="517"/>
      <c r="B9" s="518"/>
      <c r="C9" s="518"/>
      <c r="D9" s="519"/>
      <c r="E9" s="517"/>
      <c r="F9" s="518"/>
      <c r="G9" s="518"/>
      <c r="H9" s="518"/>
      <c r="I9" s="518"/>
      <c r="J9" s="518"/>
      <c r="K9" s="518"/>
      <c r="L9" s="518"/>
      <c r="M9" s="518"/>
      <c r="N9" s="518"/>
      <c r="O9" s="518"/>
      <c r="P9" s="518"/>
      <c r="Q9" s="518"/>
      <c r="R9" s="518"/>
      <c r="S9" s="518"/>
      <c r="T9" s="518"/>
      <c r="U9" s="518"/>
      <c r="V9" s="518"/>
      <c r="W9" s="518"/>
      <c r="X9" s="518"/>
      <c r="Y9" s="518"/>
      <c r="Z9" s="518"/>
      <c r="AA9" s="518"/>
      <c r="AB9" s="518"/>
      <c r="AC9" s="518"/>
      <c r="AD9" s="518"/>
      <c r="AE9" s="518"/>
      <c r="AF9" s="518"/>
      <c r="AG9" s="518"/>
      <c r="AH9" s="518"/>
      <c r="AI9" s="518"/>
      <c r="AJ9" s="518"/>
      <c r="AK9" s="518"/>
      <c r="AL9" s="518"/>
      <c r="AM9" s="519"/>
      <c r="AN9" s="517"/>
      <c r="AO9" s="518"/>
      <c r="AP9" s="518"/>
      <c r="AQ9" s="518"/>
      <c r="AR9" s="518"/>
      <c r="AS9" s="518"/>
      <c r="AT9" s="518"/>
      <c r="AU9" s="518"/>
      <c r="AV9" s="518"/>
      <c r="AW9" s="518"/>
      <c r="AX9" s="518"/>
      <c r="AY9" s="518"/>
      <c r="AZ9" s="518"/>
      <c r="BA9" s="518"/>
      <c r="BB9" s="518"/>
      <c r="BC9" s="519"/>
      <c r="BD9" s="517" t="s">
        <v>270</v>
      </c>
      <c r="BE9" s="518"/>
      <c r="BF9" s="518"/>
      <c r="BG9" s="518"/>
      <c r="BH9" s="518"/>
      <c r="BI9" s="518"/>
      <c r="BJ9" s="518"/>
      <c r="BK9" s="518"/>
      <c r="BL9" s="518"/>
      <c r="BM9" s="519"/>
      <c r="BN9" s="517" t="s">
        <v>195</v>
      </c>
      <c r="BO9" s="518"/>
      <c r="BP9" s="518"/>
      <c r="BQ9" s="518"/>
      <c r="BR9" s="518"/>
      <c r="BS9" s="518"/>
      <c r="BT9" s="518"/>
      <c r="BU9" s="518"/>
      <c r="BV9" s="518"/>
      <c r="BW9" s="518"/>
      <c r="BX9" s="518"/>
      <c r="BY9" s="518"/>
      <c r="BZ9" s="518"/>
      <c r="CA9" s="518"/>
      <c r="CB9" s="519"/>
    </row>
    <row r="10" spans="1:80" ht="12.75">
      <c r="A10" s="524">
        <v>1</v>
      </c>
      <c r="B10" s="525"/>
      <c r="C10" s="525"/>
      <c r="D10" s="526"/>
      <c r="E10" s="524">
        <v>2</v>
      </c>
      <c r="F10" s="525"/>
      <c r="G10" s="525"/>
      <c r="H10" s="525"/>
      <c r="I10" s="525"/>
      <c r="J10" s="525"/>
      <c r="K10" s="525"/>
      <c r="L10" s="525"/>
      <c r="M10" s="525"/>
      <c r="N10" s="525"/>
      <c r="O10" s="525"/>
      <c r="P10" s="525"/>
      <c r="Q10" s="525"/>
      <c r="R10" s="525"/>
      <c r="S10" s="525"/>
      <c r="T10" s="525"/>
      <c r="U10" s="525"/>
      <c r="V10" s="525"/>
      <c r="W10" s="525"/>
      <c r="X10" s="525"/>
      <c r="Y10" s="525"/>
      <c r="Z10" s="525"/>
      <c r="AA10" s="525"/>
      <c r="AB10" s="525"/>
      <c r="AC10" s="525"/>
      <c r="AD10" s="525"/>
      <c r="AE10" s="525"/>
      <c r="AF10" s="525"/>
      <c r="AG10" s="525"/>
      <c r="AH10" s="525"/>
      <c r="AI10" s="525"/>
      <c r="AJ10" s="525"/>
      <c r="AK10" s="525"/>
      <c r="AL10" s="525"/>
      <c r="AM10" s="526"/>
      <c r="AN10" s="524">
        <v>3</v>
      </c>
      <c r="AO10" s="525"/>
      <c r="AP10" s="525"/>
      <c r="AQ10" s="525"/>
      <c r="AR10" s="525"/>
      <c r="AS10" s="525"/>
      <c r="AT10" s="525"/>
      <c r="AU10" s="525"/>
      <c r="AV10" s="525"/>
      <c r="AW10" s="525"/>
      <c r="AX10" s="525"/>
      <c r="AY10" s="525"/>
      <c r="AZ10" s="525"/>
      <c r="BA10" s="525"/>
      <c r="BB10" s="525"/>
      <c r="BC10" s="526"/>
      <c r="BD10" s="524">
        <v>4</v>
      </c>
      <c r="BE10" s="525"/>
      <c r="BF10" s="525"/>
      <c r="BG10" s="525"/>
      <c r="BH10" s="525"/>
      <c r="BI10" s="525"/>
      <c r="BJ10" s="525"/>
      <c r="BK10" s="525"/>
      <c r="BL10" s="525"/>
      <c r="BM10" s="526"/>
      <c r="BN10" s="676">
        <v>5</v>
      </c>
      <c r="BO10" s="677"/>
      <c r="BP10" s="677"/>
      <c r="BQ10" s="677"/>
      <c r="BR10" s="677"/>
      <c r="BS10" s="677"/>
      <c r="BT10" s="677"/>
      <c r="BU10" s="677"/>
      <c r="BV10" s="677"/>
      <c r="BW10" s="677"/>
      <c r="BX10" s="677"/>
      <c r="BY10" s="677"/>
      <c r="BZ10" s="677"/>
      <c r="CA10" s="677"/>
      <c r="CB10" s="678"/>
    </row>
    <row r="11" spans="1:80" ht="12.75">
      <c r="A11" s="559">
        <v>1</v>
      </c>
      <c r="B11" s="560"/>
      <c r="C11" s="560"/>
      <c r="D11" s="561"/>
      <c r="E11" s="671" t="s">
        <v>429</v>
      </c>
      <c r="F11" s="560"/>
      <c r="G11" s="560"/>
      <c r="H11" s="560"/>
      <c r="I11" s="560"/>
      <c r="J11" s="560"/>
      <c r="K11" s="560"/>
      <c r="L11" s="560"/>
      <c r="M11" s="560"/>
      <c r="N11" s="560"/>
      <c r="O11" s="560"/>
      <c r="P11" s="560"/>
      <c r="Q11" s="560"/>
      <c r="R11" s="560"/>
      <c r="S11" s="560"/>
      <c r="T11" s="560"/>
      <c r="U11" s="560"/>
      <c r="V11" s="560"/>
      <c r="W11" s="560"/>
      <c r="X11" s="560"/>
      <c r="Y11" s="560"/>
      <c r="Z11" s="560"/>
      <c r="AA11" s="560"/>
      <c r="AB11" s="560"/>
      <c r="AC11" s="560"/>
      <c r="AD11" s="560"/>
      <c r="AE11" s="560"/>
      <c r="AF11" s="560"/>
      <c r="AG11" s="560"/>
      <c r="AH11" s="560"/>
      <c r="AI11" s="560"/>
      <c r="AJ11" s="560"/>
      <c r="AK11" s="560"/>
      <c r="AL11" s="560"/>
      <c r="AM11" s="561"/>
      <c r="AN11" s="556">
        <v>1</v>
      </c>
      <c r="AO11" s="557"/>
      <c r="AP11" s="557"/>
      <c r="AQ11" s="557"/>
      <c r="AR11" s="557"/>
      <c r="AS11" s="557"/>
      <c r="AT11" s="557"/>
      <c r="AU11" s="557"/>
      <c r="AV11" s="557"/>
      <c r="AW11" s="557"/>
      <c r="AX11" s="557"/>
      <c r="AY11" s="557"/>
      <c r="AZ11" s="557"/>
      <c r="BA11" s="557"/>
      <c r="BB11" s="557"/>
      <c r="BC11" s="558"/>
      <c r="BD11" s="563">
        <v>4</v>
      </c>
      <c r="BE11" s="564"/>
      <c r="BF11" s="564"/>
      <c r="BG11" s="564"/>
      <c r="BH11" s="564"/>
      <c r="BI11" s="564"/>
      <c r="BJ11" s="564"/>
      <c r="BK11" s="564"/>
      <c r="BL11" s="564"/>
      <c r="BM11" s="565"/>
      <c r="BN11" s="668">
        <f>9110+10471.59</f>
        <v>19581.59</v>
      </c>
      <c r="BO11" s="669"/>
      <c r="BP11" s="669"/>
      <c r="BQ11" s="669"/>
      <c r="BR11" s="669"/>
      <c r="BS11" s="669"/>
      <c r="BT11" s="669"/>
      <c r="BU11" s="669"/>
      <c r="BV11" s="669"/>
      <c r="BW11" s="669"/>
      <c r="BX11" s="669"/>
      <c r="BY11" s="669"/>
      <c r="BZ11" s="669"/>
      <c r="CA11" s="669"/>
      <c r="CB11" s="670"/>
    </row>
    <row r="12" spans="1:80" ht="12.75">
      <c r="A12" s="559">
        <v>2</v>
      </c>
      <c r="B12" s="560"/>
      <c r="C12" s="560"/>
      <c r="D12" s="561"/>
      <c r="E12" s="671" t="s">
        <v>302</v>
      </c>
      <c r="F12" s="560"/>
      <c r="G12" s="560"/>
      <c r="H12" s="560"/>
      <c r="I12" s="560"/>
      <c r="J12" s="560"/>
      <c r="K12" s="560"/>
      <c r="L12" s="560"/>
      <c r="M12" s="560"/>
      <c r="N12" s="560"/>
      <c r="O12" s="560"/>
      <c r="P12" s="560"/>
      <c r="Q12" s="560"/>
      <c r="R12" s="560"/>
      <c r="S12" s="560"/>
      <c r="T12" s="560"/>
      <c r="U12" s="560"/>
      <c r="V12" s="560"/>
      <c r="W12" s="560"/>
      <c r="X12" s="560"/>
      <c r="Y12" s="560"/>
      <c r="Z12" s="560"/>
      <c r="AA12" s="560"/>
      <c r="AB12" s="560"/>
      <c r="AC12" s="560"/>
      <c r="AD12" s="560"/>
      <c r="AE12" s="560"/>
      <c r="AF12" s="560"/>
      <c r="AG12" s="560"/>
      <c r="AH12" s="560"/>
      <c r="AI12" s="560"/>
      <c r="AJ12" s="560"/>
      <c r="AK12" s="560"/>
      <c r="AL12" s="560"/>
      <c r="AM12" s="561"/>
      <c r="AN12" s="556">
        <v>1</v>
      </c>
      <c r="AO12" s="557"/>
      <c r="AP12" s="557"/>
      <c r="AQ12" s="557"/>
      <c r="AR12" s="557"/>
      <c r="AS12" s="557"/>
      <c r="AT12" s="557"/>
      <c r="AU12" s="557"/>
      <c r="AV12" s="557"/>
      <c r="AW12" s="557"/>
      <c r="AX12" s="557"/>
      <c r="AY12" s="557"/>
      <c r="AZ12" s="557"/>
      <c r="BA12" s="557"/>
      <c r="BB12" s="557"/>
      <c r="BC12" s="558"/>
      <c r="BD12" s="563">
        <v>12</v>
      </c>
      <c r="BE12" s="564"/>
      <c r="BF12" s="564"/>
      <c r="BG12" s="564"/>
      <c r="BH12" s="564"/>
      <c r="BI12" s="564"/>
      <c r="BJ12" s="564"/>
      <c r="BK12" s="564"/>
      <c r="BL12" s="564"/>
      <c r="BM12" s="565"/>
      <c r="BN12" s="668">
        <v>19200</v>
      </c>
      <c r="BO12" s="669"/>
      <c r="BP12" s="669"/>
      <c r="BQ12" s="669"/>
      <c r="BR12" s="669"/>
      <c r="BS12" s="669"/>
      <c r="BT12" s="669"/>
      <c r="BU12" s="669"/>
      <c r="BV12" s="669"/>
      <c r="BW12" s="669"/>
      <c r="BX12" s="669"/>
      <c r="BY12" s="669"/>
      <c r="BZ12" s="669"/>
      <c r="CA12" s="669"/>
      <c r="CB12" s="670"/>
    </row>
    <row r="13" spans="1:80" ht="12.75" customHeight="1">
      <c r="A13" s="559">
        <v>3</v>
      </c>
      <c r="B13" s="560"/>
      <c r="C13" s="560"/>
      <c r="D13" s="561"/>
      <c r="E13" s="671" t="s">
        <v>303</v>
      </c>
      <c r="F13" s="560"/>
      <c r="G13" s="560"/>
      <c r="H13" s="560"/>
      <c r="I13" s="560"/>
      <c r="J13" s="560"/>
      <c r="K13" s="560"/>
      <c r="L13" s="560"/>
      <c r="M13" s="560"/>
      <c r="N13" s="560"/>
      <c r="O13" s="560"/>
      <c r="P13" s="560"/>
      <c r="Q13" s="560"/>
      <c r="R13" s="560"/>
      <c r="S13" s="560"/>
      <c r="T13" s="560"/>
      <c r="U13" s="560"/>
      <c r="V13" s="560"/>
      <c r="W13" s="560"/>
      <c r="X13" s="560"/>
      <c r="Y13" s="560"/>
      <c r="Z13" s="560"/>
      <c r="AA13" s="560"/>
      <c r="AB13" s="560"/>
      <c r="AC13" s="560"/>
      <c r="AD13" s="560"/>
      <c r="AE13" s="560"/>
      <c r="AF13" s="560"/>
      <c r="AG13" s="560"/>
      <c r="AH13" s="560"/>
      <c r="AI13" s="560"/>
      <c r="AJ13" s="560"/>
      <c r="AK13" s="560"/>
      <c r="AL13" s="560"/>
      <c r="AM13" s="561"/>
      <c r="AN13" s="556">
        <v>1</v>
      </c>
      <c r="AO13" s="557"/>
      <c r="AP13" s="557"/>
      <c r="AQ13" s="557"/>
      <c r="AR13" s="557"/>
      <c r="AS13" s="557"/>
      <c r="AT13" s="557"/>
      <c r="AU13" s="557"/>
      <c r="AV13" s="557"/>
      <c r="AW13" s="557"/>
      <c r="AX13" s="557"/>
      <c r="AY13" s="557"/>
      <c r="AZ13" s="557"/>
      <c r="BA13" s="557"/>
      <c r="BB13" s="557"/>
      <c r="BC13" s="558"/>
      <c r="BD13" s="563">
        <v>12</v>
      </c>
      <c r="BE13" s="564"/>
      <c r="BF13" s="564"/>
      <c r="BG13" s="564"/>
      <c r="BH13" s="564"/>
      <c r="BI13" s="564"/>
      <c r="BJ13" s="564"/>
      <c r="BK13" s="564"/>
      <c r="BL13" s="564"/>
      <c r="BM13" s="565"/>
      <c r="BN13" s="668">
        <v>26400</v>
      </c>
      <c r="BO13" s="669"/>
      <c r="BP13" s="669"/>
      <c r="BQ13" s="669"/>
      <c r="BR13" s="669"/>
      <c r="BS13" s="669"/>
      <c r="BT13" s="669"/>
      <c r="BU13" s="669"/>
      <c r="BV13" s="669"/>
      <c r="BW13" s="669"/>
      <c r="BX13" s="669"/>
      <c r="BY13" s="669"/>
      <c r="BZ13" s="669"/>
      <c r="CA13" s="669"/>
      <c r="CB13" s="670"/>
    </row>
    <row r="14" spans="1:80" ht="12.75" customHeight="1">
      <c r="A14" s="559">
        <v>3</v>
      </c>
      <c r="B14" s="560"/>
      <c r="C14" s="560"/>
      <c r="D14" s="561"/>
      <c r="E14" s="671" t="s">
        <v>304</v>
      </c>
      <c r="F14" s="560"/>
      <c r="G14" s="560"/>
      <c r="H14" s="560"/>
      <c r="I14" s="560"/>
      <c r="J14" s="560"/>
      <c r="K14" s="560"/>
      <c r="L14" s="560"/>
      <c r="M14" s="560"/>
      <c r="N14" s="560"/>
      <c r="O14" s="560"/>
      <c r="P14" s="560"/>
      <c r="Q14" s="560"/>
      <c r="R14" s="560"/>
      <c r="S14" s="560"/>
      <c r="T14" s="560"/>
      <c r="U14" s="560"/>
      <c r="V14" s="560"/>
      <c r="W14" s="560"/>
      <c r="X14" s="560"/>
      <c r="Y14" s="560"/>
      <c r="Z14" s="560"/>
      <c r="AA14" s="560"/>
      <c r="AB14" s="560"/>
      <c r="AC14" s="560"/>
      <c r="AD14" s="560"/>
      <c r="AE14" s="560"/>
      <c r="AF14" s="560"/>
      <c r="AG14" s="560"/>
      <c r="AH14" s="560"/>
      <c r="AI14" s="560"/>
      <c r="AJ14" s="560"/>
      <c r="AK14" s="560"/>
      <c r="AL14" s="560"/>
      <c r="AM14" s="561"/>
      <c r="AN14" s="556">
        <v>1</v>
      </c>
      <c r="AO14" s="557"/>
      <c r="AP14" s="557"/>
      <c r="AQ14" s="557"/>
      <c r="AR14" s="557"/>
      <c r="AS14" s="557"/>
      <c r="AT14" s="557"/>
      <c r="AU14" s="557"/>
      <c r="AV14" s="557"/>
      <c r="AW14" s="557"/>
      <c r="AX14" s="557"/>
      <c r="AY14" s="557"/>
      <c r="AZ14" s="557"/>
      <c r="BA14" s="557"/>
      <c r="BB14" s="557"/>
      <c r="BC14" s="558"/>
      <c r="BD14" s="563">
        <v>12</v>
      </c>
      <c r="BE14" s="564"/>
      <c r="BF14" s="564"/>
      <c r="BG14" s="564"/>
      <c r="BH14" s="564"/>
      <c r="BI14" s="564"/>
      <c r="BJ14" s="564"/>
      <c r="BK14" s="564"/>
      <c r="BL14" s="564"/>
      <c r="BM14" s="565"/>
      <c r="BN14" s="668">
        <v>9610</v>
      </c>
      <c r="BO14" s="669"/>
      <c r="BP14" s="669"/>
      <c r="BQ14" s="669"/>
      <c r="BR14" s="669"/>
      <c r="BS14" s="669"/>
      <c r="BT14" s="669"/>
      <c r="BU14" s="669"/>
      <c r="BV14" s="669"/>
      <c r="BW14" s="669"/>
      <c r="BX14" s="669"/>
      <c r="BY14" s="669"/>
      <c r="BZ14" s="669"/>
      <c r="CA14" s="669"/>
      <c r="CB14" s="670"/>
    </row>
    <row r="15" spans="1:80" ht="12.75">
      <c r="A15" s="559">
        <v>4</v>
      </c>
      <c r="B15" s="560"/>
      <c r="C15" s="560"/>
      <c r="D15" s="561"/>
      <c r="E15" s="671"/>
      <c r="F15" s="560"/>
      <c r="G15" s="560"/>
      <c r="H15" s="560"/>
      <c r="I15" s="560"/>
      <c r="J15" s="560"/>
      <c r="K15" s="560"/>
      <c r="L15" s="560"/>
      <c r="M15" s="560"/>
      <c r="N15" s="560"/>
      <c r="O15" s="560"/>
      <c r="P15" s="560"/>
      <c r="Q15" s="560"/>
      <c r="R15" s="560"/>
      <c r="S15" s="560"/>
      <c r="T15" s="560"/>
      <c r="U15" s="560"/>
      <c r="V15" s="560"/>
      <c r="W15" s="560"/>
      <c r="X15" s="560"/>
      <c r="Y15" s="560"/>
      <c r="Z15" s="560"/>
      <c r="AA15" s="560"/>
      <c r="AB15" s="560"/>
      <c r="AC15" s="560"/>
      <c r="AD15" s="560"/>
      <c r="AE15" s="560"/>
      <c r="AF15" s="560"/>
      <c r="AG15" s="560"/>
      <c r="AH15" s="560"/>
      <c r="AI15" s="560"/>
      <c r="AJ15" s="560"/>
      <c r="AK15" s="560"/>
      <c r="AL15" s="560"/>
      <c r="AM15" s="561"/>
      <c r="AN15" s="556"/>
      <c r="AO15" s="557"/>
      <c r="AP15" s="557"/>
      <c r="AQ15" s="557"/>
      <c r="AR15" s="557"/>
      <c r="AS15" s="557"/>
      <c r="AT15" s="557"/>
      <c r="AU15" s="557"/>
      <c r="AV15" s="557"/>
      <c r="AW15" s="557"/>
      <c r="AX15" s="557"/>
      <c r="AY15" s="557"/>
      <c r="AZ15" s="557"/>
      <c r="BA15" s="557"/>
      <c r="BB15" s="557"/>
      <c r="BC15" s="558"/>
      <c r="BD15" s="563"/>
      <c r="BE15" s="564"/>
      <c r="BF15" s="564"/>
      <c r="BG15" s="564"/>
      <c r="BH15" s="564"/>
      <c r="BI15" s="564"/>
      <c r="BJ15" s="564"/>
      <c r="BK15" s="564"/>
      <c r="BL15" s="564"/>
      <c r="BM15" s="565"/>
      <c r="BN15" s="668"/>
      <c r="BO15" s="669"/>
      <c r="BP15" s="669"/>
      <c r="BQ15" s="669"/>
      <c r="BR15" s="669"/>
      <c r="BS15" s="669"/>
      <c r="BT15" s="669"/>
      <c r="BU15" s="669"/>
      <c r="BV15" s="669"/>
      <c r="BW15" s="669"/>
      <c r="BX15" s="669"/>
      <c r="BY15" s="669"/>
      <c r="BZ15" s="669"/>
      <c r="CA15" s="669"/>
      <c r="CB15" s="670"/>
    </row>
    <row r="16" spans="1:80" ht="12.75">
      <c r="A16" s="559">
        <v>5</v>
      </c>
      <c r="B16" s="560"/>
      <c r="C16" s="560"/>
      <c r="D16" s="561"/>
      <c r="E16" s="671"/>
      <c r="F16" s="560"/>
      <c r="G16" s="560"/>
      <c r="H16" s="560"/>
      <c r="I16" s="560"/>
      <c r="J16" s="560"/>
      <c r="K16" s="560"/>
      <c r="L16" s="560"/>
      <c r="M16" s="560"/>
      <c r="N16" s="560"/>
      <c r="O16" s="560"/>
      <c r="P16" s="560"/>
      <c r="Q16" s="560"/>
      <c r="R16" s="560"/>
      <c r="S16" s="560"/>
      <c r="T16" s="560"/>
      <c r="U16" s="560"/>
      <c r="V16" s="560"/>
      <c r="W16" s="560"/>
      <c r="X16" s="560"/>
      <c r="Y16" s="560"/>
      <c r="Z16" s="560"/>
      <c r="AA16" s="560"/>
      <c r="AB16" s="560"/>
      <c r="AC16" s="560"/>
      <c r="AD16" s="560"/>
      <c r="AE16" s="560"/>
      <c r="AF16" s="560"/>
      <c r="AG16" s="560"/>
      <c r="AH16" s="560"/>
      <c r="AI16" s="560"/>
      <c r="AJ16" s="560"/>
      <c r="AK16" s="560"/>
      <c r="AL16" s="560"/>
      <c r="AM16" s="561"/>
      <c r="AN16" s="556"/>
      <c r="AO16" s="557"/>
      <c r="AP16" s="557"/>
      <c r="AQ16" s="557"/>
      <c r="AR16" s="557"/>
      <c r="AS16" s="557"/>
      <c r="AT16" s="557"/>
      <c r="AU16" s="557"/>
      <c r="AV16" s="557"/>
      <c r="AW16" s="557"/>
      <c r="AX16" s="557"/>
      <c r="AY16" s="557"/>
      <c r="AZ16" s="557"/>
      <c r="BA16" s="557"/>
      <c r="BB16" s="557"/>
      <c r="BC16" s="558"/>
      <c r="BD16" s="563"/>
      <c r="BE16" s="564"/>
      <c r="BF16" s="564"/>
      <c r="BG16" s="564"/>
      <c r="BH16" s="564"/>
      <c r="BI16" s="564"/>
      <c r="BJ16" s="564"/>
      <c r="BK16" s="564"/>
      <c r="BL16" s="564"/>
      <c r="BM16" s="565"/>
      <c r="BN16" s="668"/>
      <c r="BO16" s="669"/>
      <c r="BP16" s="669"/>
      <c r="BQ16" s="669"/>
      <c r="BR16" s="669"/>
      <c r="BS16" s="669"/>
      <c r="BT16" s="669"/>
      <c r="BU16" s="669"/>
      <c r="BV16" s="669"/>
      <c r="BW16" s="669"/>
      <c r="BX16" s="669"/>
      <c r="BY16" s="669"/>
      <c r="BZ16" s="669"/>
      <c r="CA16" s="669"/>
      <c r="CB16" s="670"/>
    </row>
    <row r="17" spans="1:80" ht="12.75">
      <c r="A17" s="559">
        <v>6</v>
      </c>
      <c r="B17" s="560"/>
      <c r="C17" s="560"/>
      <c r="D17" s="561"/>
      <c r="E17" s="671"/>
      <c r="F17" s="560"/>
      <c r="G17" s="560"/>
      <c r="H17" s="560"/>
      <c r="I17" s="560"/>
      <c r="J17" s="560"/>
      <c r="K17" s="560"/>
      <c r="L17" s="560"/>
      <c r="M17" s="560"/>
      <c r="N17" s="560"/>
      <c r="O17" s="560"/>
      <c r="P17" s="560"/>
      <c r="Q17" s="560"/>
      <c r="R17" s="560"/>
      <c r="S17" s="560"/>
      <c r="T17" s="560"/>
      <c r="U17" s="560"/>
      <c r="V17" s="560"/>
      <c r="W17" s="560"/>
      <c r="X17" s="560"/>
      <c r="Y17" s="560"/>
      <c r="Z17" s="560"/>
      <c r="AA17" s="560"/>
      <c r="AB17" s="560"/>
      <c r="AC17" s="560"/>
      <c r="AD17" s="560"/>
      <c r="AE17" s="560"/>
      <c r="AF17" s="560"/>
      <c r="AG17" s="560"/>
      <c r="AH17" s="560"/>
      <c r="AI17" s="560"/>
      <c r="AJ17" s="560"/>
      <c r="AK17" s="560"/>
      <c r="AL17" s="560"/>
      <c r="AM17" s="561"/>
      <c r="AN17" s="556"/>
      <c r="AO17" s="557"/>
      <c r="AP17" s="557"/>
      <c r="AQ17" s="557"/>
      <c r="AR17" s="557"/>
      <c r="AS17" s="557"/>
      <c r="AT17" s="557"/>
      <c r="AU17" s="557"/>
      <c r="AV17" s="557"/>
      <c r="AW17" s="557"/>
      <c r="AX17" s="557"/>
      <c r="AY17" s="557"/>
      <c r="AZ17" s="557"/>
      <c r="BA17" s="557"/>
      <c r="BB17" s="557"/>
      <c r="BC17" s="558"/>
      <c r="BD17" s="563"/>
      <c r="BE17" s="564"/>
      <c r="BF17" s="564"/>
      <c r="BG17" s="564"/>
      <c r="BH17" s="564"/>
      <c r="BI17" s="564"/>
      <c r="BJ17" s="564"/>
      <c r="BK17" s="564"/>
      <c r="BL17" s="564"/>
      <c r="BM17" s="565"/>
      <c r="BN17" s="673"/>
      <c r="BO17" s="674"/>
      <c r="BP17" s="674"/>
      <c r="BQ17" s="674"/>
      <c r="BR17" s="674"/>
      <c r="BS17" s="674"/>
      <c r="BT17" s="674"/>
      <c r="BU17" s="674"/>
      <c r="BV17" s="674"/>
      <c r="BW17" s="674"/>
      <c r="BX17" s="674"/>
      <c r="BY17" s="674"/>
      <c r="BZ17" s="674"/>
      <c r="CA17" s="674"/>
      <c r="CB17" s="675"/>
    </row>
    <row r="18" spans="1:80" ht="12.75">
      <c r="A18" s="559">
        <v>7</v>
      </c>
      <c r="B18" s="560"/>
      <c r="C18" s="560"/>
      <c r="D18" s="561"/>
      <c r="E18" s="671"/>
      <c r="F18" s="560"/>
      <c r="G18" s="560"/>
      <c r="H18" s="560"/>
      <c r="I18" s="560"/>
      <c r="J18" s="560"/>
      <c r="K18" s="560"/>
      <c r="L18" s="560"/>
      <c r="M18" s="560"/>
      <c r="N18" s="560"/>
      <c r="O18" s="560"/>
      <c r="P18" s="560"/>
      <c r="Q18" s="560"/>
      <c r="R18" s="560"/>
      <c r="S18" s="560"/>
      <c r="T18" s="560"/>
      <c r="U18" s="560"/>
      <c r="V18" s="560"/>
      <c r="W18" s="560"/>
      <c r="X18" s="560"/>
      <c r="Y18" s="560"/>
      <c r="Z18" s="560"/>
      <c r="AA18" s="560"/>
      <c r="AB18" s="560"/>
      <c r="AC18" s="560"/>
      <c r="AD18" s="560"/>
      <c r="AE18" s="560"/>
      <c r="AF18" s="560"/>
      <c r="AG18" s="560"/>
      <c r="AH18" s="560"/>
      <c r="AI18" s="560"/>
      <c r="AJ18" s="560"/>
      <c r="AK18" s="560"/>
      <c r="AL18" s="560"/>
      <c r="AM18" s="561"/>
      <c r="AN18" s="556"/>
      <c r="AO18" s="557"/>
      <c r="AP18" s="557"/>
      <c r="AQ18" s="557"/>
      <c r="AR18" s="557"/>
      <c r="AS18" s="557"/>
      <c r="AT18" s="557"/>
      <c r="AU18" s="557"/>
      <c r="AV18" s="557"/>
      <c r="AW18" s="557"/>
      <c r="AX18" s="557"/>
      <c r="AY18" s="557"/>
      <c r="AZ18" s="557"/>
      <c r="BA18" s="557"/>
      <c r="BB18" s="557"/>
      <c r="BC18" s="558"/>
      <c r="BD18" s="563"/>
      <c r="BE18" s="564"/>
      <c r="BF18" s="564"/>
      <c r="BG18" s="564"/>
      <c r="BH18" s="564"/>
      <c r="BI18" s="564"/>
      <c r="BJ18" s="564"/>
      <c r="BK18" s="564"/>
      <c r="BL18" s="564"/>
      <c r="BM18" s="565"/>
      <c r="BN18" s="673"/>
      <c r="BO18" s="674"/>
      <c r="BP18" s="674"/>
      <c r="BQ18" s="674"/>
      <c r="BR18" s="674"/>
      <c r="BS18" s="674"/>
      <c r="BT18" s="674"/>
      <c r="BU18" s="674"/>
      <c r="BV18" s="674"/>
      <c r="BW18" s="674"/>
      <c r="BX18" s="674"/>
      <c r="BY18" s="674"/>
      <c r="BZ18" s="674"/>
      <c r="CA18" s="674"/>
      <c r="CB18" s="675"/>
    </row>
    <row r="19" spans="1:80" s="217" customFormat="1" ht="12.75">
      <c r="A19" s="658"/>
      <c r="B19" s="659"/>
      <c r="C19" s="659"/>
      <c r="D19" s="660"/>
      <c r="E19" s="575" t="s">
        <v>183</v>
      </c>
      <c r="F19" s="576"/>
      <c r="G19" s="576"/>
      <c r="H19" s="576"/>
      <c r="I19" s="576"/>
      <c r="J19" s="576"/>
      <c r="K19" s="576"/>
      <c r="L19" s="576"/>
      <c r="M19" s="576"/>
      <c r="N19" s="576"/>
      <c r="O19" s="576"/>
      <c r="P19" s="576"/>
      <c r="Q19" s="576"/>
      <c r="R19" s="576"/>
      <c r="S19" s="576"/>
      <c r="T19" s="576"/>
      <c r="U19" s="576"/>
      <c r="V19" s="576"/>
      <c r="W19" s="576"/>
      <c r="X19" s="576"/>
      <c r="Y19" s="576"/>
      <c r="Z19" s="576"/>
      <c r="AA19" s="576"/>
      <c r="AB19" s="576"/>
      <c r="AC19" s="576"/>
      <c r="AD19" s="576"/>
      <c r="AE19" s="576"/>
      <c r="AF19" s="576"/>
      <c r="AG19" s="576"/>
      <c r="AH19" s="576"/>
      <c r="AI19" s="576"/>
      <c r="AJ19" s="576"/>
      <c r="AK19" s="576"/>
      <c r="AL19" s="576"/>
      <c r="AM19" s="577"/>
      <c r="AN19" s="578" t="s">
        <v>103</v>
      </c>
      <c r="AO19" s="579"/>
      <c r="AP19" s="579"/>
      <c r="AQ19" s="579"/>
      <c r="AR19" s="579"/>
      <c r="AS19" s="579"/>
      <c r="AT19" s="579"/>
      <c r="AU19" s="579"/>
      <c r="AV19" s="579"/>
      <c r="AW19" s="579"/>
      <c r="AX19" s="579"/>
      <c r="AY19" s="579"/>
      <c r="AZ19" s="579"/>
      <c r="BA19" s="579"/>
      <c r="BB19" s="579"/>
      <c r="BC19" s="580"/>
      <c r="BD19" s="602" t="s">
        <v>103</v>
      </c>
      <c r="BE19" s="603"/>
      <c r="BF19" s="603"/>
      <c r="BG19" s="603"/>
      <c r="BH19" s="603"/>
      <c r="BI19" s="603"/>
      <c r="BJ19" s="603"/>
      <c r="BK19" s="603"/>
      <c r="BL19" s="603"/>
      <c r="BM19" s="604"/>
      <c r="BN19" s="681">
        <f>SUM(BN11:CB18)</f>
        <v>74791.59</v>
      </c>
      <c r="BO19" s="682"/>
      <c r="BP19" s="682"/>
      <c r="BQ19" s="682"/>
      <c r="BR19" s="682"/>
      <c r="BS19" s="682"/>
      <c r="BT19" s="682"/>
      <c r="BU19" s="682"/>
      <c r="BV19" s="682"/>
      <c r="BW19" s="682"/>
      <c r="BX19" s="682"/>
      <c r="BY19" s="682"/>
      <c r="BZ19" s="682"/>
      <c r="CA19" s="682"/>
      <c r="CB19" s="683"/>
    </row>
    <row r="20" s="18" customFormat="1" ht="15.75"/>
    <row r="21" spans="1:80" s="194" customFormat="1" ht="15.75">
      <c r="A21" s="523" t="s">
        <v>271</v>
      </c>
      <c r="B21" s="523"/>
      <c r="C21" s="523"/>
      <c r="D21" s="523"/>
      <c r="E21" s="523"/>
      <c r="F21" s="523"/>
      <c r="G21" s="523"/>
      <c r="H21" s="523"/>
      <c r="I21" s="523"/>
      <c r="J21" s="523"/>
      <c r="K21" s="523"/>
      <c r="L21" s="523"/>
      <c r="M21" s="523"/>
      <c r="N21" s="523"/>
      <c r="O21" s="523"/>
      <c r="P21" s="523"/>
      <c r="Q21" s="523"/>
      <c r="R21" s="523"/>
      <c r="S21" s="523"/>
      <c r="T21" s="523"/>
      <c r="U21" s="523"/>
      <c r="V21" s="523"/>
      <c r="W21" s="523"/>
      <c r="X21" s="523"/>
      <c r="Y21" s="523"/>
      <c r="Z21" s="523"/>
      <c r="AA21" s="523"/>
      <c r="AB21" s="523"/>
      <c r="AC21" s="523"/>
      <c r="AD21" s="523"/>
      <c r="AE21" s="523"/>
      <c r="AF21" s="523"/>
      <c r="AG21" s="523"/>
      <c r="AH21" s="523"/>
      <c r="AI21" s="523"/>
      <c r="AJ21" s="523"/>
      <c r="AK21" s="523"/>
      <c r="AL21" s="523"/>
      <c r="AM21" s="523"/>
      <c r="AN21" s="523"/>
      <c r="AO21" s="523"/>
      <c r="AP21" s="523"/>
      <c r="AQ21" s="523"/>
      <c r="AR21" s="523"/>
      <c r="AS21" s="523"/>
      <c r="AT21" s="523"/>
      <c r="AU21" s="523"/>
      <c r="AV21" s="523"/>
      <c r="AW21" s="523"/>
      <c r="AX21" s="523"/>
      <c r="AY21" s="523"/>
      <c r="AZ21" s="523"/>
      <c r="BA21" s="523"/>
      <c r="BB21" s="523"/>
      <c r="BC21" s="523"/>
      <c r="BD21" s="523"/>
      <c r="BE21" s="523"/>
      <c r="BF21" s="523"/>
      <c r="BG21" s="523"/>
      <c r="BH21" s="523"/>
      <c r="BI21" s="523"/>
      <c r="BJ21" s="523"/>
      <c r="BK21" s="523"/>
      <c r="BL21" s="523"/>
      <c r="BM21" s="523"/>
      <c r="BN21" s="523"/>
      <c r="BO21" s="523"/>
      <c r="BP21" s="523"/>
      <c r="BQ21" s="523"/>
      <c r="BR21" s="523"/>
      <c r="BS21" s="523"/>
      <c r="BT21" s="523"/>
      <c r="BU21" s="523"/>
      <c r="BV21" s="523"/>
      <c r="BW21" s="523"/>
      <c r="BX21" s="523"/>
      <c r="BY21" s="523"/>
      <c r="BZ21" s="523"/>
      <c r="CA21" s="523"/>
      <c r="CB21" s="523"/>
    </row>
    <row r="22" spans="1:80" s="196" customFormat="1" ht="9.75">
      <c r="A22" s="195"/>
      <c r="B22" s="195"/>
      <c r="C22" s="195"/>
      <c r="D22" s="195"/>
      <c r="E22" s="195"/>
      <c r="F22" s="195"/>
      <c r="G22" s="195"/>
      <c r="H22" s="195"/>
      <c r="I22" s="195"/>
      <c r="J22" s="195"/>
      <c r="K22" s="195"/>
      <c r="L22" s="195"/>
      <c r="M22" s="195"/>
      <c r="N22" s="195"/>
      <c r="O22" s="195"/>
      <c r="P22" s="195"/>
      <c r="Q22" s="195"/>
      <c r="R22" s="195"/>
      <c r="S22" s="195"/>
      <c r="T22" s="195"/>
      <c r="U22" s="195"/>
      <c r="V22" s="195"/>
      <c r="W22" s="195"/>
      <c r="X22" s="195"/>
      <c r="Y22" s="195"/>
      <c r="Z22" s="195"/>
      <c r="AA22" s="195"/>
      <c r="AB22" s="195"/>
      <c r="AC22" s="195"/>
      <c r="AD22" s="195"/>
      <c r="AE22" s="195"/>
      <c r="AF22" s="195"/>
      <c r="AG22" s="195"/>
      <c r="AH22" s="195"/>
      <c r="AI22" s="195"/>
      <c r="AJ22" s="195"/>
      <c r="AK22" s="195"/>
      <c r="AL22" s="195"/>
      <c r="AM22" s="195"/>
      <c r="AN22" s="195"/>
      <c r="AO22" s="195"/>
      <c r="AP22" s="195"/>
      <c r="AQ22" s="195"/>
      <c r="AR22" s="195"/>
      <c r="AS22" s="195"/>
      <c r="AT22" s="195"/>
      <c r="AU22" s="195"/>
      <c r="AV22" s="195"/>
      <c r="AW22" s="195"/>
      <c r="AX22" s="195"/>
      <c r="AY22" s="195"/>
      <c r="AZ22" s="195"/>
      <c r="BA22" s="195"/>
      <c r="BB22" s="195"/>
      <c r="BC22" s="195"/>
      <c r="BD22" s="195"/>
      <c r="BE22" s="195"/>
      <c r="BF22" s="195"/>
      <c r="BG22" s="195"/>
      <c r="BH22" s="195"/>
      <c r="BI22" s="195"/>
      <c r="BJ22" s="195"/>
      <c r="BK22" s="195"/>
      <c r="BL22" s="195"/>
      <c r="BM22" s="195"/>
      <c r="BN22" s="195"/>
      <c r="BO22" s="195"/>
      <c r="BP22" s="195"/>
      <c r="BQ22" s="195"/>
      <c r="BR22" s="195"/>
      <c r="BS22" s="195"/>
      <c r="BT22" s="195"/>
      <c r="BU22" s="195"/>
      <c r="BV22" s="195"/>
      <c r="BW22" s="195"/>
      <c r="BX22" s="195"/>
      <c r="BY22" s="195"/>
      <c r="BZ22" s="195"/>
      <c r="CA22" s="195"/>
      <c r="CB22" s="195"/>
    </row>
    <row r="23" spans="1:80" ht="12.75">
      <c r="A23" s="520" t="s">
        <v>17</v>
      </c>
      <c r="B23" s="521"/>
      <c r="C23" s="521"/>
      <c r="D23" s="522"/>
      <c r="E23" s="520" t="s">
        <v>185</v>
      </c>
      <c r="F23" s="521"/>
      <c r="G23" s="521"/>
      <c r="H23" s="521"/>
      <c r="I23" s="521"/>
      <c r="J23" s="521"/>
      <c r="K23" s="521"/>
      <c r="L23" s="521"/>
      <c r="M23" s="521"/>
      <c r="N23" s="521"/>
      <c r="O23" s="521"/>
      <c r="P23" s="521"/>
      <c r="Q23" s="521"/>
      <c r="R23" s="521"/>
      <c r="S23" s="521"/>
      <c r="T23" s="521"/>
      <c r="U23" s="521"/>
      <c r="V23" s="521"/>
      <c r="W23" s="521"/>
      <c r="X23" s="521"/>
      <c r="Y23" s="521"/>
      <c r="Z23" s="521"/>
      <c r="AA23" s="521"/>
      <c r="AB23" s="521"/>
      <c r="AC23" s="521"/>
      <c r="AD23" s="521"/>
      <c r="AE23" s="521"/>
      <c r="AF23" s="521"/>
      <c r="AG23" s="521"/>
      <c r="AH23" s="521"/>
      <c r="AI23" s="521"/>
      <c r="AJ23" s="521"/>
      <c r="AK23" s="521"/>
      <c r="AL23" s="521"/>
      <c r="AM23" s="521"/>
      <c r="AN23" s="521"/>
      <c r="AO23" s="521"/>
      <c r="AP23" s="521"/>
      <c r="AQ23" s="521"/>
      <c r="AR23" s="521"/>
      <c r="AS23" s="521"/>
      <c r="AT23" s="521"/>
      <c r="AU23" s="521"/>
      <c r="AV23" s="521"/>
      <c r="AW23" s="521"/>
      <c r="AX23" s="521"/>
      <c r="AY23" s="521"/>
      <c r="AZ23" s="521"/>
      <c r="BA23" s="521"/>
      <c r="BB23" s="521"/>
      <c r="BC23" s="522"/>
      <c r="BD23" s="520" t="s">
        <v>187</v>
      </c>
      <c r="BE23" s="521"/>
      <c r="BF23" s="521"/>
      <c r="BG23" s="521"/>
      <c r="BH23" s="521"/>
      <c r="BI23" s="521"/>
      <c r="BJ23" s="521"/>
      <c r="BK23" s="521"/>
      <c r="BL23" s="521"/>
      <c r="BM23" s="522"/>
      <c r="BN23" s="520" t="s">
        <v>242</v>
      </c>
      <c r="BO23" s="521"/>
      <c r="BP23" s="521"/>
      <c r="BQ23" s="521"/>
      <c r="BR23" s="521"/>
      <c r="BS23" s="521"/>
      <c r="BT23" s="521"/>
      <c r="BU23" s="521"/>
      <c r="BV23" s="521"/>
      <c r="BW23" s="521"/>
      <c r="BX23" s="521"/>
      <c r="BY23" s="521"/>
      <c r="BZ23" s="521"/>
      <c r="CA23" s="521"/>
      <c r="CB23" s="522"/>
    </row>
    <row r="24" spans="1:80" ht="12.75">
      <c r="A24" s="517" t="s">
        <v>18</v>
      </c>
      <c r="B24" s="518"/>
      <c r="C24" s="518"/>
      <c r="D24" s="519"/>
      <c r="E24" s="517"/>
      <c r="F24" s="518"/>
      <c r="G24" s="518"/>
      <c r="H24" s="518"/>
      <c r="I24" s="518"/>
      <c r="J24" s="518"/>
      <c r="K24" s="518"/>
      <c r="L24" s="518"/>
      <c r="M24" s="518"/>
      <c r="N24" s="518"/>
      <c r="O24" s="518"/>
      <c r="P24" s="518"/>
      <c r="Q24" s="518"/>
      <c r="R24" s="518"/>
      <c r="S24" s="518"/>
      <c r="T24" s="518"/>
      <c r="U24" s="518"/>
      <c r="V24" s="518"/>
      <c r="W24" s="518"/>
      <c r="X24" s="518"/>
      <c r="Y24" s="518"/>
      <c r="Z24" s="518"/>
      <c r="AA24" s="518"/>
      <c r="AB24" s="518"/>
      <c r="AC24" s="518"/>
      <c r="AD24" s="518"/>
      <c r="AE24" s="518"/>
      <c r="AF24" s="518"/>
      <c r="AG24" s="518"/>
      <c r="AH24" s="518"/>
      <c r="AI24" s="518"/>
      <c r="AJ24" s="518"/>
      <c r="AK24" s="518"/>
      <c r="AL24" s="518"/>
      <c r="AM24" s="518"/>
      <c r="AN24" s="518"/>
      <c r="AO24" s="518"/>
      <c r="AP24" s="518"/>
      <c r="AQ24" s="518"/>
      <c r="AR24" s="518"/>
      <c r="AS24" s="518"/>
      <c r="AT24" s="518"/>
      <c r="AU24" s="518"/>
      <c r="AV24" s="518"/>
      <c r="AW24" s="518"/>
      <c r="AX24" s="518"/>
      <c r="AY24" s="518"/>
      <c r="AZ24" s="518"/>
      <c r="BA24" s="518"/>
      <c r="BB24" s="518"/>
      <c r="BC24" s="519"/>
      <c r="BD24" s="517" t="s">
        <v>272</v>
      </c>
      <c r="BE24" s="518"/>
      <c r="BF24" s="518"/>
      <c r="BG24" s="518"/>
      <c r="BH24" s="518"/>
      <c r="BI24" s="518"/>
      <c r="BJ24" s="518"/>
      <c r="BK24" s="518"/>
      <c r="BL24" s="518"/>
      <c r="BM24" s="519"/>
      <c r="BN24" s="517" t="s">
        <v>273</v>
      </c>
      <c r="BO24" s="518"/>
      <c r="BP24" s="518"/>
      <c r="BQ24" s="518"/>
      <c r="BR24" s="518"/>
      <c r="BS24" s="518"/>
      <c r="BT24" s="518"/>
      <c r="BU24" s="518"/>
      <c r="BV24" s="518"/>
      <c r="BW24" s="518"/>
      <c r="BX24" s="518"/>
      <c r="BY24" s="518"/>
      <c r="BZ24" s="518"/>
      <c r="CA24" s="518"/>
      <c r="CB24" s="519"/>
    </row>
    <row r="25" spans="1:80" ht="12.75">
      <c r="A25" s="517"/>
      <c r="B25" s="518"/>
      <c r="C25" s="518"/>
      <c r="D25" s="519"/>
      <c r="E25" s="553"/>
      <c r="F25" s="554"/>
      <c r="G25" s="554"/>
      <c r="H25" s="554"/>
      <c r="I25" s="554"/>
      <c r="J25" s="554"/>
      <c r="K25" s="554"/>
      <c r="L25" s="554"/>
      <c r="M25" s="554"/>
      <c r="N25" s="554"/>
      <c r="O25" s="554"/>
      <c r="P25" s="554"/>
      <c r="Q25" s="554"/>
      <c r="R25" s="554"/>
      <c r="S25" s="554"/>
      <c r="T25" s="554"/>
      <c r="U25" s="554"/>
      <c r="V25" s="554"/>
      <c r="W25" s="554"/>
      <c r="X25" s="554"/>
      <c r="Y25" s="554"/>
      <c r="Z25" s="554"/>
      <c r="AA25" s="554"/>
      <c r="AB25" s="554"/>
      <c r="AC25" s="554"/>
      <c r="AD25" s="554"/>
      <c r="AE25" s="554"/>
      <c r="AF25" s="554"/>
      <c r="AG25" s="554"/>
      <c r="AH25" s="554"/>
      <c r="AI25" s="554"/>
      <c r="AJ25" s="554"/>
      <c r="AK25" s="554"/>
      <c r="AL25" s="554"/>
      <c r="AM25" s="554"/>
      <c r="AN25" s="554"/>
      <c r="AO25" s="554"/>
      <c r="AP25" s="554"/>
      <c r="AQ25" s="554"/>
      <c r="AR25" s="554"/>
      <c r="AS25" s="554"/>
      <c r="AT25" s="554"/>
      <c r="AU25" s="554"/>
      <c r="AV25" s="554"/>
      <c r="AW25" s="554"/>
      <c r="AX25" s="554"/>
      <c r="AY25" s="554"/>
      <c r="AZ25" s="554"/>
      <c r="BA25" s="554"/>
      <c r="BB25" s="554"/>
      <c r="BC25" s="555"/>
      <c r="BD25" s="517"/>
      <c r="BE25" s="518"/>
      <c r="BF25" s="518"/>
      <c r="BG25" s="518"/>
      <c r="BH25" s="518"/>
      <c r="BI25" s="518"/>
      <c r="BJ25" s="518"/>
      <c r="BK25" s="518"/>
      <c r="BL25" s="518"/>
      <c r="BM25" s="519"/>
      <c r="BN25" s="517"/>
      <c r="BO25" s="518"/>
      <c r="BP25" s="518"/>
      <c r="BQ25" s="518"/>
      <c r="BR25" s="518"/>
      <c r="BS25" s="518"/>
      <c r="BT25" s="518"/>
      <c r="BU25" s="518"/>
      <c r="BV25" s="518"/>
      <c r="BW25" s="518"/>
      <c r="BX25" s="518"/>
      <c r="BY25" s="518"/>
      <c r="BZ25" s="518"/>
      <c r="CA25" s="518"/>
      <c r="CB25" s="519"/>
    </row>
    <row r="26" spans="1:80" ht="12.75">
      <c r="A26" s="524">
        <v>1</v>
      </c>
      <c r="B26" s="525"/>
      <c r="C26" s="525"/>
      <c r="D26" s="526"/>
      <c r="E26" s="524">
        <v>2</v>
      </c>
      <c r="F26" s="525"/>
      <c r="G26" s="525"/>
      <c r="H26" s="525"/>
      <c r="I26" s="525"/>
      <c r="J26" s="525"/>
      <c r="K26" s="525"/>
      <c r="L26" s="525"/>
      <c r="M26" s="525"/>
      <c r="N26" s="525"/>
      <c r="O26" s="525"/>
      <c r="P26" s="525"/>
      <c r="Q26" s="525"/>
      <c r="R26" s="525"/>
      <c r="S26" s="525"/>
      <c r="T26" s="525"/>
      <c r="U26" s="525"/>
      <c r="V26" s="525"/>
      <c r="W26" s="525"/>
      <c r="X26" s="525"/>
      <c r="Y26" s="525"/>
      <c r="Z26" s="525"/>
      <c r="AA26" s="525"/>
      <c r="AB26" s="525"/>
      <c r="AC26" s="525"/>
      <c r="AD26" s="525"/>
      <c r="AE26" s="525"/>
      <c r="AF26" s="525"/>
      <c r="AG26" s="525"/>
      <c r="AH26" s="525"/>
      <c r="AI26" s="525"/>
      <c r="AJ26" s="525"/>
      <c r="AK26" s="525"/>
      <c r="AL26" s="525"/>
      <c r="AM26" s="525"/>
      <c r="AN26" s="525"/>
      <c r="AO26" s="525"/>
      <c r="AP26" s="525"/>
      <c r="AQ26" s="525"/>
      <c r="AR26" s="525"/>
      <c r="AS26" s="525"/>
      <c r="AT26" s="525"/>
      <c r="AU26" s="525"/>
      <c r="AV26" s="525"/>
      <c r="AW26" s="525"/>
      <c r="AX26" s="525"/>
      <c r="AY26" s="525"/>
      <c r="AZ26" s="525"/>
      <c r="BA26" s="525"/>
      <c r="BB26" s="525"/>
      <c r="BC26" s="526"/>
      <c r="BD26" s="524">
        <v>3</v>
      </c>
      <c r="BE26" s="525"/>
      <c r="BF26" s="525"/>
      <c r="BG26" s="525"/>
      <c r="BH26" s="525"/>
      <c r="BI26" s="525"/>
      <c r="BJ26" s="525"/>
      <c r="BK26" s="525"/>
      <c r="BL26" s="525"/>
      <c r="BM26" s="526"/>
      <c r="BN26" s="524">
        <v>4</v>
      </c>
      <c r="BO26" s="525"/>
      <c r="BP26" s="525"/>
      <c r="BQ26" s="525"/>
      <c r="BR26" s="525"/>
      <c r="BS26" s="525"/>
      <c r="BT26" s="525"/>
      <c r="BU26" s="525"/>
      <c r="BV26" s="525"/>
      <c r="BW26" s="525"/>
      <c r="BX26" s="525"/>
      <c r="BY26" s="525"/>
      <c r="BZ26" s="525"/>
      <c r="CA26" s="525"/>
      <c r="CB26" s="526"/>
    </row>
    <row r="27" spans="1:80" ht="12.75">
      <c r="A27" s="559">
        <v>1</v>
      </c>
      <c r="B27" s="560"/>
      <c r="C27" s="560"/>
      <c r="D27" s="561"/>
      <c r="E27" s="672" t="s">
        <v>308</v>
      </c>
      <c r="F27" s="600"/>
      <c r="G27" s="600"/>
      <c r="H27" s="600"/>
      <c r="I27" s="600"/>
      <c r="J27" s="600"/>
      <c r="K27" s="600"/>
      <c r="L27" s="600"/>
      <c r="M27" s="600"/>
      <c r="N27" s="600"/>
      <c r="O27" s="600"/>
      <c r="P27" s="600"/>
      <c r="Q27" s="600"/>
      <c r="R27" s="600"/>
      <c r="S27" s="600"/>
      <c r="T27" s="600"/>
      <c r="U27" s="600"/>
      <c r="V27" s="600"/>
      <c r="W27" s="600"/>
      <c r="X27" s="600"/>
      <c r="Y27" s="600"/>
      <c r="Z27" s="600"/>
      <c r="AA27" s="600"/>
      <c r="AB27" s="600"/>
      <c r="AC27" s="600"/>
      <c r="AD27" s="600"/>
      <c r="AE27" s="600"/>
      <c r="AF27" s="600"/>
      <c r="AG27" s="600"/>
      <c r="AH27" s="600"/>
      <c r="AI27" s="600"/>
      <c r="AJ27" s="600"/>
      <c r="AK27" s="600"/>
      <c r="AL27" s="600"/>
      <c r="AM27" s="600"/>
      <c r="AN27" s="600"/>
      <c r="AO27" s="600"/>
      <c r="AP27" s="600"/>
      <c r="AQ27" s="600"/>
      <c r="AR27" s="600"/>
      <c r="AS27" s="600"/>
      <c r="AT27" s="600"/>
      <c r="AU27" s="600"/>
      <c r="AV27" s="600"/>
      <c r="AW27" s="600"/>
      <c r="AX27" s="600"/>
      <c r="AY27" s="600"/>
      <c r="AZ27" s="600"/>
      <c r="BA27" s="600"/>
      <c r="BB27" s="600"/>
      <c r="BC27" s="601"/>
      <c r="BD27" s="563">
        <v>1</v>
      </c>
      <c r="BE27" s="564"/>
      <c r="BF27" s="564"/>
      <c r="BG27" s="564"/>
      <c r="BH27" s="564"/>
      <c r="BI27" s="564"/>
      <c r="BJ27" s="564"/>
      <c r="BK27" s="564"/>
      <c r="BL27" s="564"/>
      <c r="BM27" s="565"/>
      <c r="BN27" s="569">
        <v>25500</v>
      </c>
      <c r="BO27" s="570"/>
      <c r="BP27" s="570"/>
      <c r="BQ27" s="570"/>
      <c r="BR27" s="570"/>
      <c r="BS27" s="570"/>
      <c r="BT27" s="570"/>
      <c r="BU27" s="570"/>
      <c r="BV27" s="570"/>
      <c r="BW27" s="570"/>
      <c r="BX27" s="570"/>
      <c r="BY27" s="570"/>
      <c r="BZ27" s="570"/>
      <c r="CA27" s="570"/>
      <c r="CB27" s="571"/>
    </row>
    <row r="28" spans="1:80" ht="12.75">
      <c r="A28" s="559">
        <v>2</v>
      </c>
      <c r="B28" s="560"/>
      <c r="C28" s="560"/>
      <c r="D28" s="561"/>
      <c r="E28" s="672" t="s">
        <v>309</v>
      </c>
      <c r="F28" s="600"/>
      <c r="G28" s="600"/>
      <c r="H28" s="600"/>
      <c r="I28" s="600"/>
      <c r="J28" s="600"/>
      <c r="K28" s="600"/>
      <c r="L28" s="600"/>
      <c r="M28" s="600"/>
      <c r="N28" s="600"/>
      <c r="O28" s="600"/>
      <c r="P28" s="600"/>
      <c r="Q28" s="600"/>
      <c r="R28" s="600"/>
      <c r="S28" s="600"/>
      <c r="T28" s="600"/>
      <c r="U28" s="600"/>
      <c r="V28" s="600"/>
      <c r="W28" s="600"/>
      <c r="X28" s="600"/>
      <c r="Y28" s="600"/>
      <c r="Z28" s="600"/>
      <c r="AA28" s="600"/>
      <c r="AB28" s="600"/>
      <c r="AC28" s="600"/>
      <c r="AD28" s="600"/>
      <c r="AE28" s="600"/>
      <c r="AF28" s="600"/>
      <c r="AG28" s="600"/>
      <c r="AH28" s="600"/>
      <c r="AI28" s="600"/>
      <c r="AJ28" s="600"/>
      <c r="AK28" s="600"/>
      <c r="AL28" s="600"/>
      <c r="AM28" s="600"/>
      <c r="AN28" s="600"/>
      <c r="AO28" s="600"/>
      <c r="AP28" s="600"/>
      <c r="AQ28" s="600"/>
      <c r="AR28" s="600"/>
      <c r="AS28" s="600"/>
      <c r="AT28" s="600"/>
      <c r="AU28" s="600"/>
      <c r="AV28" s="600"/>
      <c r="AW28" s="600"/>
      <c r="AX28" s="600"/>
      <c r="AY28" s="600"/>
      <c r="AZ28" s="600"/>
      <c r="BA28" s="600"/>
      <c r="BB28" s="600"/>
      <c r="BC28" s="601"/>
      <c r="BD28" s="563">
        <v>3</v>
      </c>
      <c r="BE28" s="564"/>
      <c r="BF28" s="564"/>
      <c r="BG28" s="564"/>
      <c r="BH28" s="564"/>
      <c r="BI28" s="564"/>
      <c r="BJ28" s="564"/>
      <c r="BK28" s="564"/>
      <c r="BL28" s="564"/>
      <c r="BM28" s="565"/>
      <c r="BN28" s="569">
        <v>4000</v>
      </c>
      <c r="BO28" s="570"/>
      <c r="BP28" s="570"/>
      <c r="BQ28" s="570"/>
      <c r="BR28" s="570"/>
      <c r="BS28" s="570"/>
      <c r="BT28" s="570"/>
      <c r="BU28" s="570"/>
      <c r="BV28" s="570"/>
      <c r="BW28" s="570"/>
      <c r="BX28" s="570"/>
      <c r="BY28" s="570"/>
      <c r="BZ28" s="570"/>
      <c r="CA28" s="570"/>
      <c r="CB28" s="571"/>
    </row>
    <row r="29" spans="1:80" ht="12.75">
      <c r="A29" s="559"/>
      <c r="B29" s="560"/>
      <c r="C29" s="560"/>
      <c r="D29" s="561"/>
      <c r="E29" s="599" t="s">
        <v>410</v>
      </c>
      <c r="F29" s="600"/>
      <c r="G29" s="600"/>
      <c r="H29" s="600"/>
      <c r="I29" s="600"/>
      <c r="J29" s="600"/>
      <c r="K29" s="600"/>
      <c r="L29" s="600"/>
      <c r="M29" s="600"/>
      <c r="N29" s="600"/>
      <c r="O29" s="600"/>
      <c r="P29" s="600"/>
      <c r="Q29" s="600"/>
      <c r="R29" s="600"/>
      <c r="S29" s="600"/>
      <c r="T29" s="600"/>
      <c r="U29" s="600"/>
      <c r="V29" s="600"/>
      <c r="W29" s="600"/>
      <c r="X29" s="600"/>
      <c r="Y29" s="600"/>
      <c r="Z29" s="600"/>
      <c r="AA29" s="600"/>
      <c r="AB29" s="600"/>
      <c r="AC29" s="600"/>
      <c r="AD29" s="600"/>
      <c r="AE29" s="600"/>
      <c r="AF29" s="600"/>
      <c r="AG29" s="600"/>
      <c r="AH29" s="600"/>
      <c r="AI29" s="600"/>
      <c r="AJ29" s="600"/>
      <c r="AK29" s="600"/>
      <c r="AL29" s="600"/>
      <c r="AM29" s="600"/>
      <c r="AN29" s="600"/>
      <c r="AO29" s="600"/>
      <c r="AP29" s="600"/>
      <c r="AQ29" s="600"/>
      <c r="AR29" s="600"/>
      <c r="AS29" s="600"/>
      <c r="AT29" s="600"/>
      <c r="AU29" s="600"/>
      <c r="AV29" s="600"/>
      <c r="AW29" s="600"/>
      <c r="AX29" s="600"/>
      <c r="AY29" s="600"/>
      <c r="AZ29" s="600"/>
      <c r="BA29" s="600"/>
      <c r="BB29" s="600"/>
      <c r="BC29" s="601"/>
      <c r="BD29" s="563"/>
      <c r="BE29" s="564"/>
      <c r="BF29" s="564"/>
      <c r="BG29" s="564"/>
      <c r="BH29" s="564"/>
      <c r="BI29" s="564"/>
      <c r="BJ29" s="564"/>
      <c r="BK29" s="564"/>
      <c r="BL29" s="564"/>
      <c r="BM29" s="565"/>
      <c r="BN29" s="614"/>
      <c r="BO29" s="615"/>
      <c r="BP29" s="615"/>
      <c r="BQ29" s="615"/>
      <c r="BR29" s="615"/>
      <c r="BS29" s="615"/>
      <c r="BT29" s="615"/>
      <c r="BU29" s="615"/>
      <c r="BV29" s="615"/>
      <c r="BW29" s="615"/>
      <c r="BX29" s="615"/>
      <c r="BY29" s="615"/>
      <c r="BZ29" s="615"/>
      <c r="CA29" s="615"/>
      <c r="CB29" s="616"/>
    </row>
    <row r="30" spans="1:80" ht="12.75">
      <c r="A30" s="559"/>
      <c r="B30" s="560"/>
      <c r="C30" s="560"/>
      <c r="D30" s="561"/>
      <c r="E30" s="599"/>
      <c r="F30" s="600"/>
      <c r="G30" s="600"/>
      <c r="H30" s="600"/>
      <c r="I30" s="600"/>
      <c r="J30" s="600"/>
      <c r="K30" s="600"/>
      <c r="L30" s="600"/>
      <c r="M30" s="600"/>
      <c r="N30" s="600"/>
      <c r="O30" s="600"/>
      <c r="P30" s="600"/>
      <c r="Q30" s="600"/>
      <c r="R30" s="600"/>
      <c r="S30" s="600"/>
      <c r="T30" s="600"/>
      <c r="U30" s="600"/>
      <c r="V30" s="600"/>
      <c r="W30" s="600"/>
      <c r="X30" s="600"/>
      <c r="Y30" s="600"/>
      <c r="Z30" s="600"/>
      <c r="AA30" s="600"/>
      <c r="AB30" s="600"/>
      <c r="AC30" s="600"/>
      <c r="AD30" s="600"/>
      <c r="AE30" s="600"/>
      <c r="AF30" s="600"/>
      <c r="AG30" s="600"/>
      <c r="AH30" s="600"/>
      <c r="AI30" s="600"/>
      <c r="AJ30" s="600"/>
      <c r="AK30" s="600"/>
      <c r="AL30" s="600"/>
      <c r="AM30" s="600"/>
      <c r="AN30" s="600"/>
      <c r="AO30" s="600"/>
      <c r="AP30" s="600"/>
      <c r="AQ30" s="600"/>
      <c r="AR30" s="600"/>
      <c r="AS30" s="600"/>
      <c r="AT30" s="600"/>
      <c r="AU30" s="600"/>
      <c r="AV30" s="600"/>
      <c r="AW30" s="600"/>
      <c r="AX30" s="600"/>
      <c r="AY30" s="600"/>
      <c r="AZ30" s="600"/>
      <c r="BA30" s="600"/>
      <c r="BB30" s="600"/>
      <c r="BC30" s="601"/>
      <c r="BD30" s="563"/>
      <c r="BE30" s="564"/>
      <c r="BF30" s="564"/>
      <c r="BG30" s="564"/>
      <c r="BH30" s="564"/>
      <c r="BI30" s="564"/>
      <c r="BJ30" s="564"/>
      <c r="BK30" s="564"/>
      <c r="BL30" s="564"/>
      <c r="BM30" s="565"/>
      <c r="BN30" s="614"/>
      <c r="BO30" s="615"/>
      <c r="BP30" s="615"/>
      <c r="BQ30" s="615"/>
      <c r="BR30" s="615"/>
      <c r="BS30" s="615"/>
      <c r="BT30" s="615"/>
      <c r="BU30" s="615"/>
      <c r="BV30" s="615"/>
      <c r="BW30" s="615"/>
      <c r="BX30" s="615"/>
      <c r="BY30" s="615"/>
      <c r="BZ30" s="615"/>
      <c r="CA30" s="615"/>
      <c r="CB30" s="616"/>
    </row>
    <row r="31" spans="1:80" s="217" customFormat="1" ht="12.75">
      <c r="A31" s="658"/>
      <c r="B31" s="659"/>
      <c r="C31" s="659"/>
      <c r="D31" s="660"/>
      <c r="E31" s="575" t="s">
        <v>183</v>
      </c>
      <c r="F31" s="576"/>
      <c r="G31" s="576"/>
      <c r="H31" s="576"/>
      <c r="I31" s="576"/>
      <c r="J31" s="576"/>
      <c r="K31" s="576"/>
      <c r="L31" s="576"/>
      <c r="M31" s="576"/>
      <c r="N31" s="576"/>
      <c r="O31" s="576"/>
      <c r="P31" s="576"/>
      <c r="Q31" s="576"/>
      <c r="R31" s="576"/>
      <c r="S31" s="576"/>
      <c r="T31" s="576"/>
      <c r="U31" s="576"/>
      <c r="V31" s="576"/>
      <c r="W31" s="576"/>
      <c r="X31" s="576"/>
      <c r="Y31" s="576"/>
      <c r="Z31" s="576"/>
      <c r="AA31" s="576"/>
      <c r="AB31" s="576"/>
      <c r="AC31" s="576"/>
      <c r="AD31" s="576"/>
      <c r="AE31" s="576"/>
      <c r="AF31" s="576"/>
      <c r="AG31" s="576"/>
      <c r="AH31" s="576"/>
      <c r="AI31" s="576"/>
      <c r="AJ31" s="576"/>
      <c r="AK31" s="576"/>
      <c r="AL31" s="576"/>
      <c r="AM31" s="576"/>
      <c r="AN31" s="576"/>
      <c r="AO31" s="576"/>
      <c r="AP31" s="576"/>
      <c r="AQ31" s="576"/>
      <c r="AR31" s="576"/>
      <c r="AS31" s="576"/>
      <c r="AT31" s="576"/>
      <c r="AU31" s="576"/>
      <c r="AV31" s="576"/>
      <c r="AW31" s="576"/>
      <c r="AX31" s="576"/>
      <c r="AY31" s="576"/>
      <c r="AZ31" s="576"/>
      <c r="BA31" s="576"/>
      <c r="BB31" s="576"/>
      <c r="BC31" s="577"/>
      <c r="BD31" s="602" t="s">
        <v>103</v>
      </c>
      <c r="BE31" s="603"/>
      <c r="BF31" s="603"/>
      <c r="BG31" s="603"/>
      <c r="BH31" s="603"/>
      <c r="BI31" s="603"/>
      <c r="BJ31" s="603"/>
      <c r="BK31" s="603"/>
      <c r="BL31" s="603"/>
      <c r="BM31" s="604"/>
      <c r="BN31" s="655">
        <f>SUM(BN27:CB30)</f>
        <v>29500</v>
      </c>
      <c r="BO31" s="656"/>
      <c r="BP31" s="656"/>
      <c r="BQ31" s="656"/>
      <c r="BR31" s="656"/>
      <c r="BS31" s="656"/>
      <c r="BT31" s="656"/>
      <c r="BU31" s="656"/>
      <c r="BV31" s="656"/>
      <c r="BW31" s="656"/>
      <c r="BX31" s="656"/>
      <c r="BY31" s="656"/>
      <c r="BZ31" s="656"/>
      <c r="CA31" s="656"/>
      <c r="CB31" s="657"/>
    </row>
    <row r="32" s="18" customFormat="1" ht="15.75"/>
    <row r="33" spans="1:80" s="194" customFormat="1" ht="15.75">
      <c r="A33" s="523" t="s">
        <v>274</v>
      </c>
      <c r="B33" s="523"/>
      <c r="C33" s="523"/>
      <c r="D33" s="523"/>
      <c r="E33" s="523"/>
      <c r="F33" s="523"/>
      <c r="G33" s="523"/>
      <c r="H33" s="523"/>
      <c r="I33" s="523"/>
      <c r="J33" s="523"/>
      <c r="K33" s="523"/>
      <c r="L33" s="523"/>
      <c r="M33" s="523"/>
      <c r="N33" s="523"/>
      <c r="O33" s="523"/>
      <c r="P33" s="523"/>
      <c r="Q33" s="523"/>
      <c r="R33" s="523"/>
      <c r="S33" s="523"/>
      <c r="T33" s="523"/>
      <c r="U33" s="523"/>
      <c r="V33" s="523"/>
      <c r="W33" s="523"/>
      <c r="X33" s="523"/>
      <c r="Y33" s="523"/>
      <c r="Z33" s="523"/>
      <c r="AA33" s="523"/>
      <c r="AB33" s="523"/>
      <c r="AC33" s="523"/>
      <c r="AD33" s="523"/>
      <c r="AE33" s="523"/>
      <c r="AF33" s="523"/>
      <c r="AG33" s="523"/>
      <c r="AH33" s="523"/>
      <c r="AI33" s="523"/>
      <c r="AJ33" s="523"/>
      <c r="AK33" s="523"/>
      <c r="AL33" s="523"/>
      <c r="AM33" s="523"/>
      <c r="AN33" s="523"/>
      <c r="AO33" s="523"/>
      <c r="AP33" s="523"/>
      <c r="AQ33" s="523"/>
      <c r="AR33" s="523"/>
      <c r="AS33" s="523"/>
      <c r="AT33" s="523"/>
      <c r="AU33" s="523"/>
      <c r="AV33" s="523"/>
      <c r="AW33" s="523"/>
      <c r="AX33" s="523"/>
      <c r="AY33" s="523"/>
      <c r="AZ33" s="523"/>
      <c r="BA33" s="523"/>
      <c r="BB33" s="523"/>
      <c r="BC33" s="523"/>
      <c r="BD33" s="523"/>
      <c r="BE33" s="523"/>
      <c r="BF33" s="523"/>
      <c r="BG33" s="523"/>
      <c r="BH33" s="523"/>
      <c r="BI33" s="523"/>
      <c r="BJ33" s="523"/>
      <c r="BK33" s="523"/>
      <c r="BL33" s="523"/>
      <c r="BM33" s="523"/>
      <c r="BN33" s="523"/>
      <c r="BO33" s="523"/>
      <c r="BP33" s="523"/>
      <c r="BQ33" s="523"/>
      <c r="BR33" s="523"/>
      <c r="BS33" s="523"/>
      <c r="BT33" s="523"/>
      <c r="BU33" s="523"/>
      <c r="BV33" s="523"/>
      <c r="BW33" s="523"/>
      <c r="BX33" s="523"/>
      <c r="BY33" s="523"/>
      <c r="BZ33" s="523"/>
      <c r="CA33" s="523"/>
      <c r="CB33" s="523"/>
    </row>
    <row r="34" spans="1:80" s="194" customFormat="1" ht="15.75">
      <c r="A34" s="523" t="s">
        <v>275</v>
      </c>
      <c r="B34" s="523"/>
      <c r="C34" s="523"/>
      <c r="D34" s="523"/>
      <c r="E34" s="523"/>
      <c r="F34" s="523"/>
      <c r="G34" s="523"/>
      <c r="H34" s="523"/>
      <c r="I34" s="523"/>
      <c r="J34" s="523"/>
      <c r="K34" s="523"/>
      <c r="L34" s="523"/>
      <c r="M34" s="523"/>
      <c r="N34" s="523"/>
      <c r="O34" s="523"/>
      <c r="P34" s="523"/>
      <c r="Q34" s="523"/>
      <c r="R34" s="523"/>
      <c r="S34" s="523"/>
      <c r="T34" s="523"/>
      <c r="U34" s="523"/>
      <c r="V34" s="523"/>
      <c r="W34" s="523"/>
      <c r="X34" s="523"/>
      <c r="Y34" s="523"/>
      <c r="Z34" s="523"/>
      <c r="AA34" s="523"/>
      <c r="AB34" s="523"/>
      <c r="AC34" s="523"/>
      <c r="AD34" s="523"/>
      <c r="AE34" s="523"/>
      <c r="AF34" s="523"/>
      <c r="AG34" s="523"/>
      <c r="AH34" s="523"/>
      <c r="AI34" s="523"/>
      <c r="AJ34" s="523"/>
      <c r="AK34" s="523"/>
      <c r="AL34" s="523"/>
      <c r="AM34" s="523"/>
      <c r="AN34" s="523"/>
      <c r="AO34" s="523"/>
      <c r="AP34" s="523"/>
      <c r="AQ34" s="523"/>
      <c r="AR34" s="523"/>
      <c r="AS34" s="523"/>
      <c r="AT34" s="523"/>
      <c r="AU34" s="523"/>
      <c r="AV34" s="523"/>
      <c r="AW34" s="523"/>
      <c r="AX34" s="523"/>
      <c r="AY34" s="523"/>
      <c r="AZ34" s="523"/>
      <c r="BA34" s="523"/>
      <c r="BB34" s="523"/>
      <c r="BC34" s="523"/>
      <c r="BD34" s="523"/>
      <c r="BE34" s="523"/>
      <c r="BF34" s="523"/>
      <c r="BG34" s="523"/>
      <c r="BH34" s="523"/>
      <c r="BI34" s="523"/>
      <c r="BJ34" s="523"/>
      <c r="BK34" s="523"/>
      <c r="BL34" s="523"/>
      <c r="BM34" s="523"/>
      <c r="BN34" s="523"/>
      <c r="BO34" s="523"/>
      <c r="BP34" s="523"/>
      <c r="BQ34" s="523"/>
      <c r="BR34" s="523"/>
      <c r="BS34" s="523"/>
      <c r="BT34" s="523"/>
      <c r="BU34" s="523"/>
      <c r="BV34" s="523"/>
      <c r="BW34" s="523"/>
      <c r="BX34" s="523"/>
      <c r="BY34" s="523"/>
      <c r="BZ34" s="523"/>
      <c r="CA34" s="523"/>
      <c r="CB34" s="523"/>
    </row>
    <row r="35" spans="1:80" s="196" customFormat="1" ht="9.75">
      <c r="A35" s="195"/>
      <c r="B35" s="195"/>
      <c r="C35" s="195"/>
      <c r="D35" s="195"/>
      <c r="E35" s="195"/>
      <c r="F35" s="195"/>
      <c r="G35" s="195"/>
      <c r="H35" s="195"/>
      <c r="I35" s="195"/>
      <c r="J35" s="195"/>
      <c r="K35" s="195"/>
      <c r="L35" s="195"/>
      <c r="M35" s="195"/>
      <c r="N35" s="195"/>
      <c r="O35" s="195"/>
      <c r="P35" s="195"/>
      <c r="Q35" s="195"/>
      <c r="R35" s="195"/>
      <c r="S35" s="195"/>
      <c r="T35" s="195"/>
      <c r="U35" s="195"/>
      <c r="V35" s="195"/>
      <c r="W35" s="195"/>
      <c r="X35" s="195"/>
      <c r="Y35" s="195"/>
      <c r="Z35" s="195"/>
      <c r="AA35" s="195"/>
      <c r="AB35" s="195"/>
      <c r="AC35" s="195"/>
      <c r="AD35" s="195"/>
      <c r="AE35" s="195"/>
      <c r="AF35" s="195"/>
      <c r="AG35" s="195"/>
      <c r="AH35" s="195"/>
      <c r="AI35" s="195"/>
      <c r="AJ35" s="195"/>
      <c r="AK35" s="195"/>
      <c r="AL35" s="195"/>
      <c r="AM35" s="195"/>
      <c r="AN35" s="195"/>
      <c r="AO35" s="195"/>
      <c r="AP35" s="195"/>
      <c r="AQ35" s="195"/>
      <c r="AR35" s="195"/>
      <c r="AS35" s="195"/>
      <c r="AT35" s="195"/>
      <c r="AU35" s="195"/>
      <c r="AV35" s="195"/>
      <c r="AW35" s="195"/>
      <c r="AX35" s="195"/>
      <c r="AY35" s="195"/>
      <c r="AZ35" s="195"/>
      <c r="BA35" s="195"/>
      <c r="BB35" s="195"/>
      <c r="BC35" s="195"/>
      <c r="BD35" s="195"/>
      <c r="BE35" s="195"/>
      <c r="BF35" s="195"/>
      <c r="BG35" s="195"/>
      <c r="BH35" s="195"/>
      <c r="BI35" s="195"/>
      <c r="BJ35" s="195"/>
      <c r="BK35" s="195"/>
      <c r="BL35" s="195"/>
      <c r="BM35" s="195"/>
      <c r="BN35" s="195"/>
      <c r="BO35" s="195"/>
      <c r="BP35" s="195"/>
      <c r="BQ35" s="195"/>
      <c r="BR35" s="195"/>
      <c r="BS35" s="195"/>
      <c r="BT35" s="195"/>
      <c r="BU35" s="195"/>
      <c r="BV35" s="195"/>
      <c r="BW35" s="195"/>
      <c r="BX35" s="195"/>
      <c r="BY35" s="195"/>
      <c r="BZ35" s="195"/>
      <c r="CA35" s="195"/>
      <c r="CB35" s="195"/>
    </row>
    <row r="36" spans="1:80" ht="12.75">
      <c r="A36" s="520" t="s">
        <v>17</v>
      </c>
      <c r="B36" s="521"/>
      <c r="C36" s="521"/>
      <c r="D36" s="522"/>
      <c r="E36" s="520" t="s">
        <v>185</v>
      </c>
      <c r="F36" s="521"/>
      <c r="G36" s="521"/>
      <c r="H36" s="521"/>
      <c r="I36" s="521"/>
      <c r="J36" s="521"/>
      <c r="K36" s="521"/>
      <c r="L36" s="521"/>
      <c r="M36" s="521"/>
      <c r="N36" s="521"/>
      <c r="O36" s="521"/>
      <c r="P36" s="521"/>
      <c r="Q36" s="521"/>
      <c r="R36" s="521"/>
      <c r="S36" s="521"/>
      <c r="T36" s="521"/>
      <c r="U36" s="521"/>
      <c r="V36" s="521"/>
      <c r="W36" s="521"/>
      <c r="X36" s="521"/>
      <c r="Y36" s="521"/>
      <c r="Z36" s="521"/>
      <c r="AA36" s="521"/>
      <c r="AB36" s="521"/>
      <c r="AC36" s="521"/>
      <c r="AD36" s="521"/>
      <c r="AE36" s="521"/>
      <c r="AF36" s="521"/>
      <c r="AG36" s="521"/>
      <c r="AH36" s="521"/>
      <c r="AI36" s="521"/>
      <c r="AJ36" s="521"/>
      <c r="AK36" s="521"/>
      <c r="AL36" s="521"/>
      <c r="AM36" s="521"/>
      <c r="AN36" s="521"/>
      <c r="AO36" s="521"/>
      <c r="AP36" s="521"/>
      <c r="AQ36" s="521"/>
      <c r="AR36" s="522"/>
      <c r="AS36" s="520" t="s">
        <v>187</v>
      </c>
      <c r="AT36" s="521"/>
      <c r="AU36" s="521"/>
      <c r="AV36" s="521"/>
      <c r="AW36" s="521"/>
      <c r="AX36" s="521"/>
      <c r="AY36" s="521"/>
      <c r="AZ36" s="521"/>
      <c r="BA36" s="521"/>
      <c r="BB36" s="522"/>
      <c r="BC36" s="520" t="s">
        <v>276</v>
      </c>
      <c r="BD36" s="521"/>
      <c r="BE36" s="521"/>
      <c r="BF36" s="521"/>
      <c r="BG36" s="521"/>
      <c r="BH36" s="521"/>
      <c r="BI36" s="521"/>
      <c r="BJ36" s="521"/>
      <c r="BK36" s="521"/>
      <c r="BL36" s="521"/>
      <c r="BM36" s="522"/>
      <c r="BN36" s="520" t="s">
        <v>188</v>
      </c>
      <c r="BO36" s="521"/>
      <c r="BP36" s="521"/>
      <c r="BQ36" s="521"/>
      <c r="BR36" s="521"/>
      <c r="BS36" s="521"/>
      <c r="BT36" s="521"/>
      <c r="BU36" s="521"/>
      <c r="BV36" s="521"/>
      <c r="BW36" s="521"/>
      <c r="BX36" s="521"/>
      <c r="BY36" s="521"/>
      <c r="BZ36" s="521"/>
      <c r="CA36" s="521"/>
      <c r="CB36" s="522"/>
    </row>
    <row r="37" spans="1:80" ht="12.75">
      <c r="A37" s="517" t="s">
        <v>18</v>
      </c>
      <c r="B37" s="518"/>
      <c r="C37" s="518"/>
      <c r="D37" s="519"/>
      <c r="E37" s="517"/>
      <c r="F37" s="518"/>
      <c r="G37" s="518"/>
      <c r="H37" s="518"/>
      <c r="I37" s="518"/>
      <c r="J37" s="518"/>
      <c r="K37" s="518"/>
      <c r="L37" s="518"/>
      <c r="M37" s="518"/>
      <c r="N37" s="518"/>
      <c r="O37" s="518"/>
      <c r="P37" s="518"/>
      <c r="Q37" s="518"/>
      <c r="R37" s="518"/>
      <c r="S37" s="518"/>
      <c r="T37" s="518"/>
      <c r="U37" s="518"/>
      <c r="V37" s="518"/>
      <c r="W37" s="518"/>
      <c r="X37" s="518"/>
      <c r="Y37" s="518"/>
      <c r="Z37" s="518"/>
      <c r="AA37" s="518"/>
      <c r="AB37" s="518"/>
      <c r="AC37" s="518"/>
      <c r="AD37" s="518"/>
      <c r="AE37" s="518"/>
      <c r="AF37" s="518"/>
      <c r="AG37" s="518"/>
      <c r="AH37" s="518"/>
      <c r="AI37" s="518"/>
      <c r="AJ37" s="518"/>
      <c r="AK37" s="518"/>
      <c r="AL37" s="518"/>
      <c r="AM37" s="518"/>
      <c r="AN37" s="518"/>
      <c r="AO37" s="518"/>
      <c r="AP37" s="518"/>
      <c r="AQ37" s="518"/>
      <c r="AR37" s="519"/>
      <c r="AS37" s="517"/>
      <c r="AT37" s="518"/>
      <c r="AU37" s="518"/>
      <c r="AV37" s="518"/>
      <c r="AW37" s="518"/>
      <c r="AX37" s="518"/>
      <c r="AY37" s="518"/>
      <c r="AZ37" s="518"/>
      <c r="BA37" s="518"/>
      <c r="BB37" s="519"/>
      <c r="BC37" s="517" t="s">
        <v>277</v>
      </c>
      <c r="BD37" s="518"/>
      <c r="BE37" s="518"/>
      <c r="BF37" s="518"/>
      <c r="BG37" s="518"/>
      <c r="BH37" s="518"/>
      <c r="BI37" s="518"/>
      <c r="BJ37" s="518"/>
      <c r="BK37" s="518"/>
      <c r="BL37" s="518"/>
      <c r="BM37" s="519"/>
      <c r="BN37" s="517" t="s">
        <v>278</v>
      </c>
      <c r="BO37" s="518"/>
      <c r="BP37" s="518"/>
      <c r="BQ37" s="518"/>
      <c r="BR37" s="518"/>
      <c r="BS37" s="518"/>
      <c r="BT37" s="518"/>
      <c r="BU37" s="518"/>
      <c r="BV37" s="518"/>
      <c r="BW37" s="518"/>
      <c r="BX37" s="518"/>
      <c r="BY37" s="518"/>
      <c r="BZ37" s="518"/>
      <c r="CA37" s="518"/>
      <c r="CB37" s="519"/>
    </row>
    <row r="38" spans="1:80" ht="12.75">
      <c r="A38" s="517"/>
      <c r="B38" s="518"/>
      <c r="C38" s="518"/>
      <c r="D38" s="519"/>
      <c r="E38" s="517"/>
      <c r="F38" s="518"/>
      <c r="G38" s="518"/>
      <c r="H38" s="518"/>
      <c r="I38" s="518"/>
      <c r="J38" s="518"/>
      <c r="K38" s="518"/>
      <c r="L38" s="518"/>
      <c r="M38" s="518"/>
      <c r="N38" s="518"/>
      <c r="O38" s="518"/>
      <c r="P38" s="518"/>
      <c r="Q38" s="518"/>
      <c r="R38" s="518"/>
      <c r="S38" s="518"/>
      <c r="T38" s="518"/>
      <c r="U38" s="518"/>
      <c r="V38" s="518"/>
      <c r="W38" s="518"/>
      <c r="X38" s="518"/>
      <c r="Y38" s="518"/>
      <c r="Z38" s="518"/>
      <c r="AA38" s="518"/>
      <c r="AB38" s="518"/>
      <c r="AC38" s="518"/>
      <c r="AD38" s="518"/>
      <c r="AE38" s="518"/>
      <c r="AF38" s="518"/>
      <c r="AG38" s="518"/>
      <c r="AH38" s="518"/>
      <c r="AI38" s="518"/>
      <c r="AJ38" s="518"/>
      <c r="AK38" s="518"/>
      <c r="AL38" s="518"/>
      <c r="AM38" s="518"/>
      <c r="AN38" s="518"/>
      <c r="AO38" s="518"/>
      <c r="AP38" s="518"/>
      <c r="AQ38" s="518"/>
      <c r="AR38" s="519"/>
      <c r="AS38" s="517"/>
      <c r="AT38" s="518"/>
      <c r="AU38" s="518"/>
      <c r="AV38" s="518"/>
      <c r="AW38" s="518"/>
      <c r="AX38" s="518"/>
      <c r="AY38" s="518"/>
      <c r="AZ38" s="518"/>
      <c r="BA38" s="518"/>
      <c r="BB38" s="519"/>
      <c r="BC38" s="517" t="s">
        <v>195</v>
      </c>
      <c r="BD38" s="518"/>
      <c r="BE38" s="518"/>
      <c r="BF38" s="518"/>
      <c r="BG38" s="518"/>
      <c r="BH38" s="518"/>
      <c r="BI38" s="518"/>
      <c r="BJ38" s="518"/>
      <c r="BK38" s="518"/>
      <c r="BL38" s="518"/>
      <c r="BM38" s="519"/>
      <c r="BN38" s="517"/>
      <c r="BO38" s="518"/>
      <c r="BP38" s="518"/>
      <c r="BQ38" s="518"/>
      <c r="BR38" s="518"/>
      <c r="BS38" s="518"/>
      <c r="BT38" s="518"/>
      <c r="BU38" s="518"/>
      <c r="BV38" s="518"/>
      <c r="BW38" s="518"/>
      <c r="BX38" s="518"/>
      <c r="BY38" s="518"/>
      <c r="BZ38" s="518"/>
      <c r="CA38" s="518"/>
      <c r="CB38" s="519"/>
    </row>
    <row r="39" spans="1:80" ht="12.75">
      <c r="A39" s="524"/>
      <c r="B39" s="525"/>
      <c r="C39" s="525"/>
      <c r="D39" s="526"/>
      <c r="E39" s="524">
        <v>1</v>
      </c>
      <c r="F39" s="525"/>
      <c r="G39" s="525"/>
      <c r="H39" s="525"/>
      <c r="I39" s="525"/>
      <c r="J39" s="525"/>
      <c r="K39" s="525"/>
      <c r="L39" s="525"/>
      <c r="M39" s="525"/>
      <c r="N39" s="525"/>
      <c r="O39" s="525"/>
      <c r="P39" s="525"/>
      <c r="Q39" s="525"/>
      <c r="R39" s="525"/>
      <c r="S39" s="525"/>
      <c r="T39" s="525"/>
      <c r="U39" s="525"/>
      <c r="V39" s="525"/>
      <c r="W39" s="525"/>
      <c r="X39" s="525"/>
      <c r="Y39" s="525"/>
      <c r="Z39" s="525"/>
      <c r="AA39" s="525"/>
      <c r="AB39" s="525"/>
      <c r="AC39" s="525"/>
      <c r="AD39" s="525"/>
      <c r="AE39" s="525"/>
      <c r="AF39" s="525"/>
      <c r="AG39" s="525"/>
      <c r="AH39" s="525"/>
      <c r="AI39" s="525"/>
      <c r="AJ39" s="525"/>
      <c r="AK39" s="525"/>
      <c r="AL39" s="525"/>
      <c r="AM39" s="525"/>
      <c r="AN39" s="525"/>
      <c r="AO39" s="525"/>
      <c r="AP39" s="525"/>
      <c r="AQ39" s="525"/>
      <c r="AR39" s="526"/>
      <c r="AS39" s="524">
        <v>2</v>
      </c>
      <c r="AT39" s="525"/>
      <c r="AU39" s="525"/>
      <c r="AV39" s="525"/>
      <c r="AW39" s="525"/>
      <c r="AX39" s="525"/>
      <c r="AY39" s="525"/>
      <c r="AZ39" s="525"/>
      <c r="BA39" s="525"/>
      <c r="BB39" s="526"/>
      <c r="BC39" s="524">
        <v>3</v>
      </c>
      <c r="BD39" s="525"/>
      <c r="BE39" s="525"/>
      <c r="BF39" s="525"/>
      <c r="BG39" s="525"/>
      <c r="BH39" s="525"/>
      <c r="BI39" s="525"/>
      <c r="BJ39" s="525"/>
      <c r="BK39" s="525"/>
      <c r="BL39" s="525"/>
      <c r="BM39" s="526"/>
      <c r="BN39" s="524">
        <v>4</v>
      </c>
      <c r="BO39" s="525"/>
      <c r="BP39" s="525"/>
      <c r="BQ39" s="525"/>
      <c r="BR39" s="525"/>
      <c r="BS39" s="525"/>
      <c r="BT39" s="525"/>
      <c r="BU39" s="525"/>
      <c r="BV39" s="525"/>
      <c r="BW39" s="525"/>
      <c r="BX39" s="525"/>
      <c r="BY39" s="525"/>
      <c r="BZ39" s="525"/>
      <c r="CA39" s="525"/>
      <c r="CB39" s="526"/>
    </row>
    <row r="40" spans="1:80" ht="12.75">
      <c r="A40" s="559">
        <v>1</v>
      </c>
      <c r="B40" s="560"/>
      <c r="C40" s="560"/>
      <c r="D40" s="561"/>
      <c r="E40" s="671" t="s">
        <v>297</v>
      </c>
      <c r="F40" s="560"/>
      <c r="G40" s="560"/>
      <c r="H40" s="560"/>
      <c r="I40" s="560"/>
      <c r="J40" s="560"/>
      <c r="K40" s="560"/>
      <c r="L40" s="560"/>
      <c r="M40" s="560"/>
      <c r="N40" s="560"/>
      <c r="O40" s="560"/>
      <c r="P40" s="560"/>
      <c r="Q40" s="560"/>
      <c r="R40" s="560"/>
      <c r="S40" s="560"/>
      <c r="T40" s="560"/>
      <c r="U40" s="560"/>
      <c r="V40" s="560"/>
      <c r="W40" s="560"/>
      <c r="X40" s="560"/>
      <c r="Y40" s="560"/>
      <c r="Z40" s="560"/>
      <c r="AA40" s="560"/>
      <c r="AB40" s="560"/>
      <c r="AC40" s="560"/>
      <c r="AD40" s="560"/>
      <c r="AE40" s="560"/>
      <c r="AF40" s="560"/>
      <c r="AG40" s="560"/>
      <c r="AH40" s="560"/>
      <c r="AI40" s="560"/>
      <c r="AJ40" s="560"/>
      <c r="AK40" s="560"/>
      <c r="AL40" s="560"/>
      <c r="AM40" s="560"/>
      <c r="AN40" s="560"/>
      <c r="AO40" s="560"/>
      <c r="AP40" s="560"/>
      <c r="AQ40" s="560"/>
      <c r="AR40" s="561"/>
      <c r="AS40" s="556"/>
      <c r="AT40" s="557"/>
      <c r="AU40" s="557"/>
      <c r="AV40" s="557"/>
      <c r="AW40" s="557"/>
      <c r="AX40" s="557"/>
      <c r="AY40" s="557"/>
      <c r="AZ40" s="557"/>
      <c r="BA40" s="557"/>
      <c r="BB40" s="558"/>
      <c r="BC40" s="684"/>
      <c r="BD40" s="564"/>
      <c r="BE40" s="564"/>
      <c r="BF40" s="564"/>
      <c r="BG40" s="564"/>
      <c r="BH40" s="564"/>
      <c r="BI40" s="564"/>
      <c r="BJ40" s="564"/>
      <c r="BK40" s="564"/>
      <c r="BL40" s="564"/>
      <c r="BM40" s="565"/>
      <c r="BN40" s="673">
        <f>512561+35229.22-5680.13-10000</f>
        <v>532110.09</v>
      </c>
      <c r="BO40" s="674"/>
      <c r="BP40" s="674"/>
      <c r="BQ40" s="674"/>
      <c r="BR40" s="674"/>
      <c r="BS40" s="674"/>
      <c r="BT40" s="674"/>
      <c r="BU40" s="674"/>
      <c r="BV40" s="674"/>
      <c r="BW40" s="674"/>
      <c r="BX40" s="674"/>
      <c r="BY40" s="674"/>
      <c r="BZ40" s="674"/>
      <c r="CA40" s="674"/>
      <c r="CB40" s="675"/>
    </row>
    <row r="41" spans="1:80" ht="12.75">
      <c r="A41" s="559">
        <v>2</v>
      </c>
      <c r="B41" s="560"/>
      <c r="C41" s="560"/>
      <c r="D41" s="561"/>
      <c r="E41" s="671" t="s">
        <v>298</v>
      </c>
      <c r="F41" s="560"/>
      <c r="G41" s="560"/>
      <c r="H41" s="560"/>
      <c r="I41" s="560"/>
      <c r="J41" s="560"/>
      <c r="K41" s="560"/>
      <c r="L41" s="560"/>
      <c r="M41" s="560"/>
      <c r="N41" s="560"/>
      <c r="O41" s="560"/>
      <c r="P41" s="560"/>
      <c r="Q41" s="560"/>
      <c r="R41" s="560"/>
      <c r="S41" s="560"/>
      <c r="T41" s="560"/>
      <c r="U41" s="560"/>
      <c r="V41" s="560"/>
      <c r="W41" s="560"/>
      <c r="X41" s="560"/>
      <c r="Y41" s="560"/>
      <c r="Z41" s="560"/>
      <c r="AA41" s="560"/>
      <c r="AB41" s="560"/>
      <c r="AC41" s="560"/>
      <c r="AD41" s="560"/>
      <c r="AE41" s="560"/>
      <c r="AF41" s="560"/>
      <c r="AG41" s="560"/>
      <c r="AH41" s="560"/>
      <c r="AI41" s="560"/>
      <c r="AJ41" s="560"/>
      <c r="AK41" s="560"/>
      <c r="AL41" s="560"/>
      <c r="AM41" s="560"/>
      <c r="AN41" s="560"/>
      <c r="AO41" s="560"/>
      <c r="AP41" s="560"/>
      <c r="AQ41" s="560"/>
      <c r="AR41" s="561"/>
      <c r="AS41" s="556"/>
      <c r="AT41" s="557"/>
      <c r="AU41" s="557"/>
      <c r="AV41" s="557"/>
      <c r="AW41" s="557"/>
      <c r="AX41" s="557"/>
      <c r="AY41" s="557"/>
      <c r="AZ41" s="557"/>
      <c r="BA41" s="557"/>
      <c r="BB41" s="558"/>
      <c r="BC41" s="684"/>
      <c r="BD41" s="564"/>
      <c r="BE41" s="564"/>
      <c r="BF41" s="564"/>
      <c r="BG41" s="564"/>
      <c r="BH41" s="564"/>
      <c r="BI41" s="564"/>
      <c r="BJ41" s="564"/>
      <c r="BK41" s="564"/>
      <c r="BL41" s="564"/>
      <c r="BM41" s="565"/>
      <c r="BN41" s="673">
        <v>0</v>
      </c>
      <c r="BO41" s="674"/>
      <c r="BP41" s="674"/>
      <c r="BQ41" s="674"/>
      <c r="BR41" s="674"/>
      <c r="BS41" s="674"/>
      <c r="BT41" s="674"/>
      <c r="BU41" s="674"/>
      <c r="BV41" s="674"/>
      <c r="BW41" s="674"/>
      <c r="BX41" s="674"/>
      <c r="BY41" s="674"/>
      <c r="BZ41" s="674"/>
      <c r="CA41" s="674"/>
      <c r="CB41" s="675"/>
    </row>
    <row r="42" spans="1:80" ht="12.75">
      <c r="A42" s="559">
        <v>3</v>
      </c>
      <c r="B42" s="560"/>
      <c r="C42" s="560"/>
      <c r="D42" s="561"/>
      <c r="E42" s="559" t="s">
        <v>357</v>
      </c>
      <c r="F42" s="560"/>
      <c r="G42" s="560"/>
      <c r="H42" s="560"/>
      <c r="I42" s="560"/>
      <c r="J42" s="560"/>
      <c r="K42" s="560"/>
      <c r="L42" s="560"/>
      <c r="M42" s="560"/>
      <c r="N42" s="560"/>
      <c r="O42" s="560"/>
      <c r="P42" s="560"/>
      <c r="Q42" s="560"/>
      <c r="R42" s="560"/>
      <c r="S42" s="560"/>
      <c r="T42" s="560"/>
      <c r="U42" s="560"/>
      <c r="V42" s="560"/>
      <c r="W42" s="560"/>
      <c r="X42" s="560"/>
      <c r="Y42" s="560"/>
      <c r="Z42" s="560"/>
      <c r="AA42" s="560"/>
      <c r="AB42" s="560"/>
      <c r="AC42" s="560"/>
      <c r="AD42" s="560"/>
      <c r="AE42" s="560"/>
      <c r="AF42" s="560"/>
      <c r="AG42" s="560"/>
      <c r="AH42" s="560"/>
      <c r="AI42" s="560"/>
      <c r="AJ42" s="560"/>
      <c r="AK42" s="560"/>
      <c r="AL42" s="560"/>
      <c r="AM42" s="560"/>
      <c r="AN42" s="560"/>
      <c r="AO42" s="560"/>
      <c r="AP42" s="560"/>
      <c r="AQ42" s="560"/>
      <c r="AR42" s="561"/>
      <c r="AS42" s="556"/>
      <c r="AT42" s="557"/>
      <c r="AU42" s="557"/>
      <c r="AV42" s="557"/>
      <c r="AW42" s="557"/>
      <c r="AX42" s="557"/>
      <c r="AY42" s="557"/>
      <c r="AZ42" s="557"/>
      <c r="BA42" s="557"/>
      <c r="BB42" s="558"/>
      <c r="BC42" s="684"/>
      <c r="BD42" s="564"/>
      <c r="BE42" s="564"/>
      <c r="BF42" s="564"/>
      <c r="BG42" s="564"/>
      <c r="BH42" s="564"/>
      <c r="BI42" s="564"/>
      <c r="BJ42" s="564"/>
      <c r="BK42" s="564"/>
      <c r="BL42" s="564"/>
      <c r="BM42" s="565"/>
      <c r="BN42" s="673"/>
      <c r="BO42" s="674"/>
      <c r="BP42" s="674"/>
      <c r="BQ42" s="674"/>
      <c r="BR42" s="674"/>
      <c r="BS42" s="674"/>
      <c r="BT42" s="674"/>
      <c r="BU42" s="674"/>
      <c r="BV42" s="674"/>
      <c r="BW42" s="674"/>
      <c r="BX42" s="674"/>
      <c r="BY42" s="674"/>
      <c r="BZ42" s="674"/>
      <c r="CA42" s="674"/>
      <c r="CB42" s="675"/>
    </row>
    <row r="43" spans="1:80" ht="12.75">
      <c r="A43" s="559"/>
      <c r="B43" s="560"/>
      <c r="C43" s="560"/>
      <c r="D43" s="561"/>
      <c r="E43" s="559"/>
      <c r="F43" s="560"/>
      <c r="G43" s="560"/>
      <c r="H43" s="560"/>
      <c r="I43" s="560"/>
      <c r="J43" s="560"/>
      <c r="K43" s="560"/>
      <c r="L43" s="560"/>
      <c r="M43" s="560"/>
      <c r="N43" s="560"/>
      <c r="O43" s="560"/>
      <c r="P43" s="560"/>
      <c r="Q43" s="560"/>
      <c r="R43" s="560"/>
      <c r="S43" s="560"/>
      <c r="T43" s="560"/>
      <c r="U43" s="560"/>
      <c r="V43" s="560"/>
      <c r="W43" s="560"/>
      <c r="X43" s="560"/>
      <c r="Y43" s="560"/>
      <c r="Z43" s="560"/>
      <c r="AA43" s="560"/>
      <c r="AB43" s="560"/>
      <c r="AC43" s="560"/>
      <c r="AD43" s="560"/>
      <c r="AE43" s="560"/>
      <c r="AF43" s="560"/>
      <c r="AG43" s="560"/>
      <c r="AH43" s="560"/>
      <c r="AI43" s="560"/>
      <c r="AJ43" s="560"/>
      <c r="AK43" s="560"/>
      <c r="AL43" s="560"/>
      <c r="AM43" s="560"/>
      <c r="AN43" s="560"/>
      <c r="AO43" s="560"/>
      <c r="AP43" s="560"/>
      <c r="AQ43" s="560"/>
      <c r="AR43" s="561"/>
      <c r="AS43" s="556"/>
      <c r="AT43" s="557"/>
      <c r="AU43" s="557"/>
      <c r="AV43" s="557"/>
      <c r="AW43" s="557"/>
      <c r="AX43" s="557"/>
      <c r="AY43" s="557"/>
      <c r="AZ43" s="557"/>
      <c r="BA43" s="557"/>
      <c r="BB43" s="558"/>
      <c r="BC43" s="563"/>
      <c r="BD43" s="564"/>
      <c r="BE43" s="564"/>
      <c r="BF43" s="564"/>
      <c r="BG43" s="564"/>
      <c r="BH43" s="564"/>
      <c r="BI43" s="564"/>
      <c r="BJ43" s="564"/>
      <c r="BK43" s="564"/>
      <c r="BL43" s="564"/>
      <c r="BM43" s="565"/>
      <c r="BN43" s="673"/>
      <c r="BO43" s="674"/>
      <c r="BP43" s="674"/>
      <c r="BQ43" s="674"/>
      <c r="BR43" s="674"/>
      <c r="BS43" s="674"/>
      <c r="BT43" s="674"/>
      <c r="BU43" s="674"/>
      <c r="BV43" s="674"/>
      <c r="BW43" s="674"/>
      <c r="BX43" s="674"/>
      <c r="BY43" s="674"/>
      <c r="BZ43" s="674"/>
      <c r="CA43" s="674"/>
      <c r="CB43" s="675"/>
    </row>
    <row r="44" spans="1:80" ht="12.75">
      <c r="A44" s="559"/>
      <c r="B44" s="560"/>
      <c r="C44" s="560"/>
      <c r="D44" s="561"/>
      <c r="E44" s="575" t="s">
        <v>183</v>
      </c>
      <c r="F44" s="576"/>
      <c r="G44" s="576"/>
      <c r="H44" s="576"/>
      <c r="I44" s="576"/>
      <c r="J44" s="576"/>
      <c r="K44" s="576"/>
      <c r="L44" s="576"/>
      <c r="M44" s="576"/>
      <c r="N44" s="576"/>
      <c r="O44" s="576"/>
      <c r="P44" s="576"/>
      <c r="Q44" s="576"/>
      <c r="R44" s="576"/>
      <c r="S44" s="576"/>
      <c r="T44" s="576"/>
      <c r="U44" s="576"/>
      <c r="V44" s="576"/>
      <c r="W44" s="576"/>
      <c r="X44" s="576"/>
      <c r="Y44" s="576"/>
      <c r="Z44" s="576"/>
      <c r="AA44" s="576"/>
      <c r="AB44" s="576"/>
      <c r="AC44" s="576"/>
      <c r="AD44" s="576"/>
      <c r="AE44" s="576"/>
      <c r="AF44" s="576"/>
      <c r="AG44" s="576"/>
      <c r="AH44" s="576"/>
      <c r="AI44" s="576"/>
      <c r="AJ44" s="576"/>
      <c r="AK44" s="576"/>
      <c r="AL44" s="576"/>
      <c r="AM44" s="576"/>
      <c r="AN44" s="576"/>
      <c r="AO44" s="576"/>
      <c r="AP44" s="576"/>
      <c r="AQ44" s="576"/>
      <c r="AR44" s="577"/>
      <c r="AS44" s="578" t="s">
        <v>103</v>
      </c>
      <c r="AT44" s="579"/>
      <c r="AU44" s="579"/>
      <c r="AV44" s="579"/>
      <c r="AW44" s="579"/>
      <c r="AX44" s="579"/>
      <c r="AY44" s="579"/>
      <c r="AZ44" s="579"/>
      <c r="BA44" s="579"/>
      <c r="BB44" s="580"/>
      <c r="BC44" s="602" t="s">
        <v>103</v>
      </c>
      <c r="BD44" s="603"/>
      <c r="BE44" s="603"/>
      <c r="BF44" s="603"/>
      <c r="BG44" s="603"/>
      <c r="BH44" s="603"/>
      <c r="BI44" s="603"/>
      <c r="BJ44" s="603"/>
      <c r="BK44" s="603"/>
      <c r="BL44" s="603"/>
      <c r="BM44" s="604"/>
      <c r="BN44" s="681">
        <f>SUM(BN40:CB43)</f>
        <v>532110.09</v>
      </c>
      <c r="BO44" s="682"/>
      <c r="BP44" s="682"/>
      <c r="BQ44" s="682"/>
      <c r="BR44" s="682"/>
      <c r="BS44" s="682"/>
      <c r="BT44" s="682"/>
      <c r="BU44" s="682"/>
      <c r="BV44" s="682"/>
      <c r="BW44" s="682"/>
      <c r="BX44" s="682"/>
      <c r="BY44" s="682"/>
      <c r="BZ44" s="682"/>
      <c r="CA44" s="682"/>
      <c r="CB44" s="683"/>
    </row>
    <row r="45" spans="1:80" ht="12.75">
      <c r="A45" s="218"/>
      <c r="B45" s="218"/>
      <c r="C45" s="218"/>
      <c r="D45" s="218"/>
      <c r="E45" s="203"/>
      <c r="F45" s="203"/>
      <c r="G45" s="203"/>
      <c r="H45" s="203"/>
      <c r="I45" s="203"/>
      <c r="J45" s="203"/>
      <c r="K45" s="203"/>
      <c r="L45" s="203"/>
      <c r="M45" s="203"/>
      <c r="N45" s="203"/>
      <c r="O45" s="203"/>
      <c r="P45" s="203"/>
      <c r="Q45" s="203"/>
      <c r="R45" s="203"/>
      <c r="S45" s="203"/>
      <c r="T45" s="203"/>
      <c r="U45" s="203"/>
      <c r="V45" s="203"/>
      <c r="W45" s="203"/>
      <c r="X45" s="203"/>
      <c r="Y45" s="203"/>
      <c r="Z45" s="203"/>
      <c r="AA45" s="203"/>
      <c r="AB45" s="203"/>
      <c r="AC45" s="203"/>
      <c r="AD45" s="203"/>
      <c r="AE45" s="203"/>
      <c r="AF45" s="203"/>
      <c r="AG45" s="203"/>
      <c r="AH45" s="203"/>
      <c r="AI45" s="203"/>
      <c r="AJ45" s="203"/>
      <c r="AK45" s="203"/>
      <c r="AL45" s="203"/>
      <c r="AM45" s="203"/>
      <c r="AN45" s="203"/>
      <c r="AO45" s="203"/>
      <c r="AP45" s="203"/>
      <c r="AQ45" s="203"/>
      <c r="AR45" s="203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216"/>
      <c r="BO45" s="216"/>
      <c r="BP45" s="216"/>
      <c r="BQ45" s="216"/>
      <c r="BR45" s="216"/>
      <c r="BS45" s="216"/>
      <c r="BT45" s="216"/>
      <c r="BU45" s="216"/>
      <c r="BV45" s="216"/>
      <c r="BW45" s="216"/>
      <c r="BX45" s="216"/>
      <c r="BY45" s="216"/>
      <c r="BZ45" s="216"/>
      <c r="CA45" s="216"/>
      <c r="CB45" s="216"/>
    </row>
    <row r="46" spans="1:80" ht="12.75">
      <c r="A46" s="248" t="s">
        <v>310</v>
      </c>
      <c r="B46" s="248"/>
      <c r="C46" s="248"/>
      <c r="D46" s="248"/>
      <c r="E46" s="249"/>
      <c r="F46" s="249"/>
      <c r="G46" s="249"/>
      <c r="H46" s="249"/>
      <c r="I46" s="249"/>
      <c r="J46" s="249"/>
      <c r="K46" s="249"/>
      <c r="L46" s="249"/>
      <c r="M46" s="249"/>
      <c r="N46" s="249"/>
      <c r="O46" s="667">
        <f>BN19+BN31+BN44+559507</f>
        <v>1195908.68</v>
      </c>
      <c r="P46" s="544"/>
      <c r="Q46" s="544"/>
      <c r="R46" s="544"/>
      <c r="S46" s="544"/>
      <c r="T46" s="544"/>
      <c r="U46" s="544"/>
      <c r="V46" s="544"/>
      <c r="W46" s="544"/>
      <c r="X46" s="544"/>
      <c r="Y46" s="544"/>
      <c r="Z46" s="544"/>
      <c r="AA46" s="544"/>
      <c r="AB46" s="544"/>
      <c r="AC46" s="544"/>
      <c r="AD46" s="544"/>
      <c r="AE46" s="203"/>
      <c r="AF46" s="203"/>
      <c r="AG46" s="203"/>
      <c r="AH46" s="203"/>
      <c r="AI46" s="203"/>
      <c r="AJ46" s="203"/>
      <c r="AK46" s="203"/>
      <c r="AL46" s="203"/>
      <c r="AM46" s="203"/>
      <c r="AN46" s="203"/>
      <c r="AO46" s="203"/>
      <c r="AP46" s="203"/>
      <c r="AQ46" s="203"/>
      <c r="AR46" s="203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216"/>
      <c r="BO46" s="216"/>
      <c r="BP46" s="216"/>
      <c r="BQ46" s="216"/>
      <c r="BR46" s="216"/>
      <c r="BS46" s="216"/>
      <c r="BT46" s="216"/>
      <c r="BU46" s="216"/>
      <c r="BV46" s="216"/>
      <c r="BW46" s="216"/>
      <c r="BX46" s="216"/>
      <c r="BY46" s="216"/>
      <c r="BZ46" s="216"/>
      <c r="CA46" s="216"/>
      <c r="CB46" s="216"/>
    </row>
    <row r="47" spans="1:80" ht="12.75">
      <c r="A47" s="218"/>
      <c r="B47" s="218"/>
      <c r="C47" s="218"/>
      <c r="D47" s="218"/>
      <c r="E47" s="203"/>
      <c r="F47" s="203"/>
      <c r="G47" s="203"/>
      <c r="H47" s="203"/>
      <c r="I47" s="203"/>
      <c r="J47" s="203"/>
      <c r="K47" s="203"/>
      <c r="L47" s="203"/>
      <c r="M47" s="203"/>
      <c r="N47" s="203"/>
      <c r="O47" s="203"/>
      <c r="P47" s="203"/>
      <c r="Q47" s="203"/>
      <c r="R47" s="203"/>
      <c r="S47" s="203"/>
      <c r="T47" s="203"/>
      <c r="U47" s="203"/>
      <c r="V47" s="203"/>
      <c r="W47" s="203"/>
      <c r="X47" s="203"/>
      <c r="Y47" s="203"/>
      <c r="Z47" s="203"/>
      <c r="AA47" s="203"/>
      <c r="AB47" s="203"/>
      <c r="AC47" s="203"/>
      <c r="AD47" s="203"/>
      <c r="AE47" s="203"/>
      <c r="AF47" s="203"/>
      <c r="AG47" s="203"/>
      <c r="AH47" s="203"/>
      <c r="AI47" s="203"/>
      <c r="AJ47" s="203"/>
      <c r="AK47" s="203"/>
      <c r="AL47" s="203"/>
      <c r="AM47" s="203"/>
      <c r="AN47" s="203"/>
      <c r="AO47" s="203"/>
      <c r="AP47" s="203"/>
      <c r="AQ47" s="203"/>
      <c r="AR47" s="203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216"/>
      <c r="BO47" s="216"/>
      <c r="BP47" s="216"/>
      <c r="BQ47" s="216"/>
      <c r="BR47" s="216"/>
      <c r="BS47" s="216"/>
      <c r="BT47" s="216"/>
      <c r="BU47" s="216"/>
      <c r="BV47" s="216"/>
      <c r="BW47" s="216"/>
      <c r="BX47" s="216"/>
      <c r="BY47" s="216"/>
      <c r="BZ47" s="216"/>
      <c r="CA47" s="216"/>
      <c r="CB47" s="216"/>
    </row>
    <row r="49" spans="1:31" ht="12.75">
      <c r="A49" s="8" t="str">
        <f>'пфхд прил1'!F7</f>
        <v>Заведующий  МДОАУ № 11</v>
      </c>
      <c r="AE49" s="8" t="str">
        <f>'пфхд прил1'!F10</f>
        <v>В.А. Бацаева</v>
      </c>
    </row>
    <row r="52" spans="1:31" ht="12.75">
      <c r="A52" s="8" t="s">
        <v>280</v>
      </c>
      <c r="AE52" s="8" t="s">
        <v>391</v>
      </c>
    </row>
  </sheetData>
  <sheetProtection/>
  <mergeCells count="153">
    <mergeCell ref="E43:AR43"/>
    <mergeCell ref="BC41:BM41"/>
    <mergeCell ref="BC43:BM43"/>
    <mergeCell ref="E41:AR41"/>
    <mergeCell ref="BN43:CB43"/>
    <mergeCell ref="A44:D44"/>
    <mergeCell ref="E44:AR44"/>
    <mergeCell ref="AS44:BB44"/>
    <mergeCell ref="BC44:BM44"/>
    <mergeCell ref="BN44:CB44"/>
    <mergeCell ref="A43:D43"/>
    <mergeCell ref="E39:AR39"/>
    <mergeCell ref="AS43:BB43"/>
    <mergeCell ref="BC39:BM39"/>
    <mergeCell ref="BN41:CB41"/>
    <mergeCell ref="A42:D42"/>
    <mergeCell ref="E42:AR42"/>
    <mergeCell ref="AS42:BB42"/>
    <mergeCell ref="BC42:BM42"/>
    <mergeCell ref="BN42:CB42"/>
    <mergeCell ref="AS41:BB41"/>
    <mergeCell ref="E37:AR37"/>
    <mergeCell ref="A41:D41"/>
    <mergeCell ref="BC37:BM37"/>
    <mergeCell ref="BN39:CB39"/>
    <mergeCell ref="A40:D40"/>
    <mergeCell ref="E40:AR40"/>
    <mergeCell ref="AS40:BB40"/>
    <mergeCell ref="BC40:BM40"/>
    <mergeCell ref="BN40:CB40"/>
    <mergeCell ref="A39:D39"/>
    <mergeCell ref="BD30:BM30"/>
    <mergeCell ref="AS39:BB39"/>
    <mergeCell ref="BN36:CB36"/>
    <mergeCell ref="BN37:CB37"/>
    <mergeCell ref="A38:D38"/>
    <mergeCell ref="E38:AR38"/>
    <mergeCell ref="AS38:BB38"/>
    <mergeCell ref="BC38:BM38"/>
    <mergeCell ref="BN38:CB38"/>
    <mergeCell ref="A37:D37"/>
    <mergeCell ref="A25:D25"/>
    <mergeCell ref="AS37:BB37"/>
    <mergeCell ref="E18:AM18"/>
    <mergeCell ref="AN18:BC18"/>
    <mergeCell ref="E19:AM19"/>
    <mergeCell ref="E36:AR36"/>
    <mergeCell ref="AS36:BB36"/>
    <mergeCell ref="BC36:BM36"/>
    <mergeCell ref="BD29:BM29"/>
    <mergeCell ref="E30:BC30"/>
    <mergeCell ref="BD23:BM23"/>
    <mergeCell ref="A18:D18"/>
    <mergeCell ref="BN26:CB26"/>
    <mergeCell ref="A27:D27"/>
    <mergeCell ref="E27:BC27"/>
    <mergeCell ref="BD27:BM27"/>
    <mergeCell ref="BN27:CB27"/>
    <mergeCell ref="BD18:BM18"/>
    <mergeCell ref="AN19:BC19"/>
    <mergeCell ref="A21:CB21"/>
    <mergeCell ref="BN17:CB17"/>
    <mergeCell ref="A19:D19"/>
    <mergeCell ref="BD19:BM19"/>
    <mergeCell ref="BN19:CB19"/>
    <mergeCell ref="A24:D24"/>
    <mergeCell ref="E24:BC24"/>
    <mergeCell ref="BD24:BM24"/>
    <mergeCell ref="BN24:CB24"/>
    <mergeCell ref="A23:D23"/>
    <mergeCell ref="E23:BC23"/>
    <mergeCell ref="A11:D11"/>
    <mergeCell ref="A16:D16"/>
    <mergeCell ref="E16:AM16"/>
    <mergeCell ref="AN16:BC16"/>
    <mergeCell ref="BD16:BM16"/>
    <mergeCell ref="E17:AM17"/>
    <mergeCell ref="AN17:BC17"/>
    <mergeCell ref="BD17:BM17"/>
    <mergeCell ref="AH5:CB5"/>
    <mergeCell ref="A8:D8"/>
    <mergeCell ref="E8:AM8"/>
    <mergeCell ref="AN8:BC8"/>
    <mergeCell ref="A15:D15"/>
    <mergeCell ref="E15:AM15"/>
    <mergeCell ref="AN15:BC15"/>
    <mergeCell ref="AN10:BC10"/>
    <mergeCell ref="A10:D10"/>
    <mergeCell ref="A12:D12"/>
    <mergeCell ref="E11:AM11"/>
    <mergeCell ref="AN11:BC11"/>
    <mergeCell ref="BD11:BM11"/>
    <mergeCell ref="A1:CB1"/>
    <mergeCell ref="A7:D7"/>
    <mergeCell ref="E7:AM7"/>
    <mergeCell ref="AN7:BC7"/>
    <mergeCell ref="BD7:BM7"/>
    <mergeCell ref="BN7:CB7"/>
    <mergeCell ref="S3:CB3"/>
    <mergeCell ref="A9:D9"/>
    <mergeCell ref="E9:AM9"/>
    <mergeCell ref="AN9:BC9"/>
    <mergeCell ref="BD9:BM9"/>
    <mergeCell ref="BD8:BM8"/>
    <mergeCell ref="BN9:CB9"/>
    <mergeCell ref="E12:AM12"/>
    <mergeCell ref="AN12:BC12"/>
    <mergeCell ref="BD12:BM12"/>
    <mergeCell ref="E29:BC29"/>
    <mergeCell ref="BD25:BM25"/>
    <mergeCell ref="BN8:CB8"/>
    <mergeCell ref="BN10:CB10"/>
    <mergeCell ref="BN11:CB11"/>
    <mergeCell ref="E10:AM10"/>
    <mergeCell ref="BD10:BM10"/>
    <mergeCell ref="BN25:CB25"/>
    <mergeCell ref="A26:D26"/>
    <mergeCell ref="BN18:CB18"/>
    <mergeCell ref="BN12:CB12"/>
    <mergeCell ref="A13:D13"/>
    <mergeCell ref="E13:AM13"/>
    <mergeCell ref="AN13:BC13"/>
    <mergeCell ref="BD13:BM13"/>
    <mergeCell ref="BN13:CB13"/>
    <mergeCell ref="E25:BC25"/>
    <mergeCell ref="A29:D29"/>
    <mergeCell ref="BN29:CB29"/>
    <mergeCell ref="E26:BC26"/>
    <mergeCell ref="BD26:BM26"/>
    <mergeCell ref="A28:D28"/>
    <mergeCell ref="E28:BC28"/>
    <mergeCell ref="BD28:BM28"/>
    <mergeCell ref="BN28:CB28"/>
    <mergeCell ref="A33:CB33"/>
    <mergeCell ref="BN23:CB23"/>
    <mergeCell ref="BN15:CB15"/>
    <mergeCell ref="BD15:BM15"/>
    <mergeCell ref="BN16:CB16"/>
    <mergeCell ref="BN14:CB14"/>
    <mergeCell ref="A14:D14"/>
    <mergeCell ref="E14:AM14"/>
    <mergeCell ref="AN14:BC14"/>
    <mergeCell ref="BD14:BM14"/>
    <mergeCell ref="A34:CB34"/>
    <mergeCell ref="A17:D17"/>
    <mergeCell ref="O46:AD46"/>
    <mergeCell ref="BN30:CB30"/>
    <mergeCell ref="A31:D31"/>
    <mergeCell ref="BN31:CB31"/>
    <mergeCell ref="A30:D30"/>
    <mergeCell ref="A36:D36"/>
    <mergeCell ref="E31:BC31"/>
    <mergeCell ref="BD31:BM31"/>
  </mergeCells>
  <printOptions/>
  <pageMargins left="0.7874015748031497" right="0.1968503937007874" top="0.3937007874015748" bottom="0.1968503937007874" header="0" footer="0"/>
  <pageSetup fitToHeight="1" fitToWidth="1" horizontalDpi="600" verticalDpi="600" orientation="portrait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CB52"/>
  <sheetViews>
    <sheetView view="pageBreakPreview" zoomScale="75" zoomScaleSheetLayoutView="75" zoomScalePageLayoutView="0" workbookViewId="0" topLeftCell="A1">
      <selection activeCell="BJ48" sqref="BJ48"/>
    </sheetView>
  </sheetViews>
  <sheetFormatPr defaultColWidth="1.1484375" defaultRowHeight="12.75"/>
  <cols>
    <col min="1" max="1" width="7.421875" style="8" bestFit="1" customWidth="1"/>
    <col min="2" max="30" width="1.1484375" style="8" customWidth="1"/>
    <col min="31" max="31" width="7.421875" style="8" bestFit="1" customWidth="1"/>
    <col min="32" max="16384" width="1.1484375" style="8" customWidth="1"/>
  </cols>
  <sheetData>
    <row r="1" spans="1:80" s="194" customFormat="1" ht="15.75">
      <c r="A1" s="551" t="s">
        <v>266</v>
      </c>
      <c r="B1" s="551"/>
      <c r="C1" s="551"/>
      <c r="D1" s="551"/>
      <c r="E1" s="551"/>
      <c r="F1" s="551"/>
      <c r="G1" s="551"/>
      <c r="H1" s="551"/>
      <c r="I1" s="551"/>
      <c r="J1" s="551"/>
      <c r="K1" s="551"/>
      <c r="L1" s="551"/>
      <c r="M1" s="551"/>
      <c r="N1" s="551"/>
      <c r="O1" s="551"/>
      <c r="P1" s="551"/>
      <c r="Q1" s="551"/>
      <c r="R1" s="551"/>
      <c r="S1" s="551"/>
      <c r="T1" s="551"/>
      <c r="U1" s="551"/>
      <c r="V1" s="551"/>
      <c r="W1" s="551"/>
      <c r="X1" s="551"/>
      <c r="Y1" s="551"/>
      <c r="Z1" s="551"/>
      <c r="AA1" s="551"/>
      <c r="AB1" s="551"/>
      <c r="AC1" s="551"/>
      <c r="AD1" s="551"/>
      <c r="AE1" s="551"/>
      <c r="AF1" s="551"/>
      <c r="AG1" s="551"/>
      <c r="AH1" s="551"/>
      <c r="AI1" s="551"/>
      <c r="AJ1" s="551"/>
      <c r="AK1" s="551"/>
      <c r="AL1" s="551"/>
      <c r="AM1" s="551"/>
      <c r="AN1" s="551"/>
      <c r="AO1" s="551"/>
      <c r="AP1" s="551"/>
      <c r="AQ1" s="551"/>
      <c r="AR1" s="551"/>
      <c r="AS1" s="551"/>
      <c r="AT1" s="551"/>
      <c r="AU1" s="551"/>
      <c r="AV1" s="551"/>
      <c r="AW1" s="551"/>
      <c r="AX1" s="551"/>
      <c r="AY1" s="551"/>
      <c r="AZ1" s="551"/>
      <c r="BA1" s="551"/>
      <c r="BB1" s="551"/>
      <c r="BC1" s="551"/>
      <c r="BD1" s="551"/>
      <c r="BE1" s="551"/>
      <c r="BF1" s="551"/>
      <c r="BG1" s="551"/>
      <c r="BH1" s="551"/>
      <c r="BI1" s="551"/>
      <c r="BJ1" s="551"/>
      <c r="BK1" s="551"/>
      <c r="BL1" s="551"/>
      <c r="BM1" s="551"/>
      <c r="BN1" s="551"/>
      <c r="BO1" s="551"/>
      <c r="BP1" s="551"/>
      <c r="BQ1" s="551"/>
      <c r="BR1" s="551"/>
      <c r="BS1" s="551"/>
      <c r="BT1" s="551"/>
      <c r="BU1" s="551"/>
      <c r="BV1" s="551"/>
      <c r="BW1" s="551"/>
      <c r="BX1" s="551"/>
      <c r="BY1" s="551"/>
      <c r="BZ1" s="551"/>
      <c r="CA1" s="551"/>
      <c r="CB1" s="551"/>
    </row>
    <row r="2" s="194" customFormat="1" ht="15.75"/>
    <row r="3" spans="1:80" s="194" customFormat="1" ht="15.75">
      <c r="A3" s="194" t="s">
        <v>159</v>
      </c>
      <c r="S3" s="679" t="s">
        <v>440</v>
      </c>
      <c r="T3" s="679"/>
      <c r="U3" s="679"/>
      <c r="V3" s="679"/>
      <c r="W3" s="679"/>
      <c r="X3" s="679"/>
      <c r="Y3" s="679"/>
      <c r="Z3" s="679"/>
      <c r="AA3" s="679"/>
      <c r="AB3" s="679"/>
      <c r="AC3" s="679"/>
      <c r="AD3" s="679"/>
      <c r="AE3" s="679"/>
      <c r="AF3" s="679"/>
      <c r="AG3" s="679"/>
      <c r="AH3" s="679"/>
      <c r="AI3" s="679"/>
      <c r="AJ3" s="679"/>
      <c r="AK3" s="679"/>
      <c r="AL3" s="679"/>
      <c r="AM3" s="679"/>
      <c r="AN3" s="679"/>
      <c r="AO3" s="679"/>
      <c r="AP3" s="679"/>
      <c r="AQ3" s="679"/>
      <c r="AR3" s="679"/>
      <c r="AS3" s="679"/>
      <c r="AT3" s="679"/>
      <c r="AU3" s="679"/>
      <c r="AV3" s="679"/>
      <c r="AW3" s="679"/>
      <c r="AX3" s="679"/>
      <c r="AY3" s="679"/>
      <c r="AZ3" s="679"/>
      <c r="BA3" s="679"/>
      <c r="BB3" s="679"/>
      <c r="BC3" s="679"/>
      <c r="BD3" s="679"/>
      <c r="BE3" s="679"/>
      <c r="BF3" s="679"/>
      <c r="BG3" s="679"/>
      <c r="BH3" s="679"/>
      <c r="BI3" s="679"/>
      <c r="BJ3" s="679"/>
      <c r="BK3" s="679"/>
      <c r="BL3" s="679"/>
      <c r="BM3" s="679"/>
      <c r="BN3" s="679"/>
      <c r="BO3" s="679"/>
      <c r="BP3" s="679"/>
      <c r="BQ3" s="679"/>
      <c r="BR3" s="679"/>
      <c r="BS3" s="679"/>
      <c r="BT3" s="679"/>
      <c r="BU3" s="679"/>
      <c r="BV3" s="679"/>
      <c r="BW3" s="679"/>
      <c r="BX3" s="679"/>
      <c r="BY3" s="679"/>
      <c r="BZ3" s="679"/>
      <c r="CA3" s="679"/>
      <c r="CB3" s="679"/>
    </row>
    <row r="4" s="196" customFormat="1" ht="9.75"/>
    <row r="5" spans="1:80" s="194" customFormat="1" ht="15.75">
      <c r="A5" s="194" t="s">
        <v>160</v>
      </c>
      <c r="AH5" s="680" t="s">
        <v>279</v>
      </c>
      <c r="AI5" s="680"/>
      <c r="AJ5" s="680"/>
      <c r="AK5" s="680"/>
      <c r="AL5" s="680"/>
      <c r="AM5" s="680"/>
      <c r="AN5" s="680"/>
      <c r="AO5" s="680"/>
      <c r="AP5" s="680"/>
      <c r="AQ5" s="680"/>
      <c r="AR5" s="680"/>
      <c r="AS5" s="680"/>
      <c r="AT5" s="680"/>
      <c r="AU5" s="680"/>
      <c r="AV5" s="680"/>
      <c r="AW5" s="680"/>
      <c r="AX5" s="680"/>
      <c r="AY5" s="680"/>
      <c r="AZ5" s="680"/>
      <c r="BA5" s="680"/>
      <c r="BB5" s="680"/>
      <c r="BC5" s="680"/>
      <c r="BD5" s="680"/>
      <c r="BE5" s="680"/>
      <c r="BF5" s="680"/>
      <c r="BG5" s="680"/>
      <c r="BH5" s="680"/>
      <c r="BI5" s="680"/>
      <c r="BJ5" s="680"/>
      <c r="BK5" s="680"/>
      <c r="BL5" s="680"/>
      <c r="BM5" s="680"/>
      <c r="BN5" s="680"/>
      <c r="BO5" s="680"/>
      <c r="BP5" s="680"/>
      <c r="BQ5" s="680"/>
      <c r="BR5" s="680"/>
      <c r="BS5" s="680"/>
      <c r="BT5" s="680"/>
      <c r="BU5" s="680"/>
      <c r="BV5" s="680"/>
      <c r="BW5" s="680"/>
      <c r="BX5" s="680"/>
      <c r="BY5" s="680"/>
      <c r="BZ5" s="680"/>
      <c r="CA5" s="680"/>
      <c r="CB5" s="680"/>
    </row>
    <row r="6" s="196" customFormat="1" ht="9.75"/>
    <row r="7" spans="1:80" ht="12.75">
      <c r="A7" s="520" t="s">
        <v>17</v>
      </c>
      <c r="B7" s="521"/>
      <c r="C7" s="521"/>
      <c r="D7" s="522"/>
      <c r="E7" s="520" t="s">
        <v>185</v>
      </c>
      <c r="F7" s="521"/>
      <c r="G7" s="521"/>
      <c r="H7" s="521"/>
      <c r="I7" s="521"/>
      <c r="J7" s="521"/>
      <c r="K7" s="521"/>
      <c r="L7" s="521"/>
      <c r="M7" s="521"/>
      <c r="N7" s="521"/>
      <c r="O7" s="521"/>
      <c r="P7" s="521"/>
      <c r="Q7" s="521"/>
      <c r="R7" s="521"/>
      <c r="S7" s="521"/>
      <c r="T7" s="521"/>
      <c r="U7" s="521"/>
      <c r="V7" s="521"/>
      <c r="W7" s="521"/>
      <c r="X7" s="521"/>
      <c r="Y7" s="521"/>
      <c r="Z7" s="521"/>
      <c r="AA7" s="521"/>
      <c r="AB7" s="521"/>
      <c r="AC7" s="521"/>
      <c r="AD7" s="521"/>
      <c r="AE7" s="521"/>
      <c r="AF7" s="521"/>
      <c r="AG7" s="521"/>
      <c r="AH7" s="521"/>
      <c r="AI7" s="521"/>
      <c r="AJ7" s="521"/>
      <c r="AK7" s="521"/>
      <c r="AL7" s="521"/>
      <c r="AM7" s="522"/>
      <c r="AN7" s="520" t="s">
        <v>267</v>
      </c>
      <c r="AO7" s="521"/>
      <c r="AP7" s="521"/>
      <c r="AQ7" s="521"/>
      <c r="AR7" s="521"/>
      <c r="AS7" s="521"/>
      <c r="AT7" s="521"/>
      <c r="AU7" s="521"/>
      <c r="AV7" s="521"/>
      <c r="AW7" s="521"/>
      <c r="AX7" s="521"/>
      <c r="AY7" s="521"/>
      <c r="AZ7" s="521"/>
      <c r="BA7" s="521"/>
      <c r="BB7" s="521"/>
      <c r="BC7" s="522"/>
      <c r="BD7" s="520" t="s">
        <v>187</v>
      </c>
      <c r="BE7" s="521"/>
      <c r="BF7" s="521"/>
      <c r="BG7" s="521"/>
      <c r="BH7" s="521"/>
      <c r="BI7" s="521"/>
      <c r="BJ7" s="521"/>
      <c r="BK7" s="521"/>
      <c r="BL7" s="521"/>
      <c r="BM7" s="522"/>
      <c r="BN7" s="520" t="s">
        <v>242</v>
      </c>
      <c r="BO7" s="521"/>
      <c r="BP7" s="521"/>
      <c r="BQ7" s="521"/>
      <c r="BR7" s="521"/>
      <c r="BS7" s="521"/>
      <c r="BT7" s="521"/>
      <c r="BU7" s="521"/>
      <c r="BV7" s="521"/>
      <c r="BW7" s="521"/>
      <c r="BX7" s="521"/>
      <c r="BY7" s="521"/>
      <c r="BZ7" s="521"/>
      <c r="CA7" s="521"/>
      <c r="CB7" s="522"/>
    </row>
    <row r="8" spans="1:80" ht="12.75">
      <c r="A8" s="517" t="s">
        <v>18</v>
      </c>
      <c r="B8" s="518"/>
      <c r="C8" s="518"/>
      <c r="D8" s="519"/>
      <c r="E8" s="517"/>
      <c r="F8" s="518"/>
      <c r="G8" s="518"/>
      <c r="H8" s="518"/>
      <c r="I8" s="518"/>
      <c r="J8" s="518"/>
      <c r="K8" s="518"/>
      <c r="L8" s="518"/>
      <c r="M8" s="518"/>
      <c r="N8" s="518"/>
      <c r="O8" s="518"/>
      <c r="P8" s="518"/>
      <c r="Q8" s="518"/>
      <c r="R8" s="518"/>
      <c r="S8" s="518"/>
      <c r="T8" s="518"/>
      <c r="U8" s="518"/>
      <c r="V8" s="518"/>
      <c r="W8" s="518"/>
      <c r="X8" s="518"/>
      <c r="Y8" s="518"/>
      <c r="Z8" s="518"/>
      <c r="AA8" s="518"/>
      <c r="AB8" s="518"/>
      <c r="AC8" s="518"/>
      <c r="AD8" s="518"/>
      <c r="AE8" s="518"/>
      <c r="AF8" s="518"/>
      <c r="AG8" s="518"/>
      <c r="AH8" s="518"/>
      <c r="AI8" s="518"/>
      <c r="AJ8" s="518"/>
      <c r="AK8" s="518"/>
      <c r="AL8" s="518"/>
      <c r="AM8" s="519"/>
      <c r="AN8" s="517"/>
      <c r="AO8" s="518"/>
      <c r="AP8" s="518"/>
      <c r="AQ8" s="518"/>
      <c r="AR8" s="518"/>
      <c r="AS8" s="518"/>
      <c r="AT8" s="518"/>
      <c r="AU8" s="518"/>
      <c r="AV8" s="518"/>
      <c r="AW8" s="518"/>
      <c r="AX8" s="518"/>
      <c r="AY8" s="518"/>
      <c r="AZ8" s="518"/>
      <c r="BA8" s="518"/>
      <c r="BB8" s="518"/>
      <c r="BC8" s="519"/>
      <c r="BD8" s="517" t="s">
        <v>268</v>
      </c>
      <c r="BE8" s="518"/>
      <c r="BF8" s="518"/>
      <c r="BG8" s="518"/>
      <c r="BH8" s="518"/>
      <c r="BI8" s="518"/>
      <c r="BJ8" s="518"/>
      <c r="BK8" s="518"/>
      <c r="BL8" s="518"/>
      <c r="BM8" s="519"/>
      <c r="BN8" s="517" t="s">
        <v>269</v>
      </c>
      <c r="BO8" s="518"/>
      <c r="BP8" s="518"/>
      <c r="BQ8" s="518"/>
      <c r="BR8" s="518"/>
      <c r="BS8" s="518"/>
      <c r="BT8" s="518"/>
      <c r="BU8" s="518"/>
      <c r="BV8" s="518"/>
      <c r="BW8" s="518"/>
      <c r="BX8" s="518"/>
      <c r="BY8" s="518"/>
      <c r="BZ8" s="518"/>
      <c r="CA8" s="518"/>
      <c r="CB8" s="519"/>
    </row>
    <row r="9" spans="1:80" ht="12.75">
      <c r="A9" s="517"/>
      <c r="B9" s="518"/>
      <c r="C9" s="518"/>
      <c r="D9" s="519"/>
      <c r="E9" s="517"/>
      <c r="F9" s="518"/>
      <c r="G9" s="518"/>
      <c r="H9" s="518"/>
      <c r="I9" s="518"/>
      <c r="J9" s="518"/>
      <c r="K9" s="518"/>
      <c r="L9" s="518"/>
      <c r="M9" s="518"/>
      <c r="N9" s="518"/>
      <c r="O9" s="518"/>
      <c r="P9" s="518"/>
      <c r="Q9" s="518"/>
      <c r="R9" s="518"/>
      <c r="S9" s="518"/>
      <c r="T9" s="518"/>
      <c r="U9" s="518"/>
      <c r="V9" s="518"/>
      <c r="W9" s="518"/>
      <c r="X9" s="518"/>
      <c r="Y9" s="518"/>
      <c r="Z9" s="518"/>
      <c r="AA9" s="518"/>
      <c r="AB9" s="518"/>
      <c r="AC9" s="518"/>
      <c r="AD9" s="518"/>
      <c r="AE9" s="518"/>
      <c r="AF9" s="518"/>
      <c r="AG9" s="518"/>
      <c r="AH9" s="518"/>
      <c r="AI9" s="518"/>
      <c r="AJ9" s="518"/>
      <c r="AK9" s="518"/>
      <c r="AL9" s="518"/>
      <c r="AM9" s="519"/>
      <c r="AN9" s="517"/>
      <c r="AO9" s="518"/>
      <c r="AP9" s="518"/>
      <c r="AQ9" s="518"/>
      <c r="AR9" s="518"/>
      <c r="AS9" s="518"/>
      <c r="AT9" s="518"/>
      <c r="AU9" s="518"/>
      <c r="AV9" s="518"/>
      <c r="AW9" s="518"/>
      <c r="AX9" s="518"/>
      <c r="AY9" s="518"/>
      <c r="AZ9" s="518"/>
      <c r="BA9" s="518"/>
      <c r="BB9" s="518"/>
      <c r="BC9" s="519"/>
      <c r="BD9" s="517" t="s">
        <v>270</v>
      </c>
      <c r="BE9" s="518"/>
      <c r="BF9" s="518"/>
      <c r="BG9" s="518"/>
      <c r="BH9" s="518"/>
      <c r="BI9" s="518"/>
      <c r="BJ9" s="518"/>
      <c r="BK9" s="518"/>
      <c r="BL9" s="518"/>
      <c r="BM9" s="519"/>
      <c r="BN9" s="517" t="s">
        <v>195</v>
      </c>
      <c r="BO9" s="518"/>
      <c r="BP9" s="518"/>
      <c r="BQ9" s="518"/>
      <c r="BR9" s="518"/>
      <c r="BS9" s="518"/>
      <c r="BT9" s="518"/>
      <c r="BU9" s="518"/>
      <c r="BV9" s="518"/>
      <c r="BW9" s="518"/>
      <c r="BX9" s="518"/>
      <c r="BY9" s="518"/>
      <c r="BZ9" s="518"/>
      <c r="CA9" s="518"/>
      <c r="CB9" s="519"/>
    </row>
    <row r="10" spans="1:80" ht="12.75">
      <c r="A10" s="524">
        <v>1</v>
      </c>
      <c r="B10" s="525"/>
      <c r="C10" s="525"/>
      <c r="D10" s="526"/>
      <c r="E10" s="524">
        <v>2</v>
      </c>
      <c r="F10" s="525"/>
      <c r="G10" s="525"/>
      <c r="H10" s="525"/>
      <c r="I10" s="525"/>
      <c r="J10" s="525"/>
      <c r="K10" s="525"/>
      <c r="L10" s="525"/>
      <c r="M10" s="525"/>
      <c r="N10" s="525"/>
      <c r="O10" s="525"/>
      <c r="P10" s="525"/>
      <c r="Q10" s="525"/>
      <c r="R10" s="525"/>
      <c r="S10" s="525"/>
      <c r="T10" s="525"/>
      <c r="U10" s="525"/>
      <c r="V10" s="525"/>
      <c r="W10" s="525"/>
      <c r="X10" s="525"/>
      <c r="Y10" s="525"/>
      <c r="Z10" s="525"/>
      <c r="AA10" s="525"/>
      <c r="AB10" s="525"/>
      <c r="AC10" s="525"/>
      <c r="AD10" s="525"/>
      <c r="AE10" s="525"/>
      <c r="AF10" s="525"/>
      <c r="AG10" s="525"/>
      <c r="AH10" s="525"/>
      <c r="AI10" s="525"/>
      <c r="AJ10" s="525"/>
      <c r="AK10" s="525"/>
      <c r="AL10" s="525"/>
      <c r="AM10" s="526"/>
      <c r="AN10" s="524">
        <v>3</v>
      </c>
      <c r="AO10" s="525"/>
      <c r="AP10" s="525"/>
      <c r="AQ10" s="525"/>
      <c r="AR10" s="525"/>
      <c r="AS10" s="525"/>
      <c r="AT10" s="525"/>
      <c r="AU10" s="525"/>
      <c r="AV10" s="525"/>
      <c r="AW10" s="525"/>
      <c r="AX10" s="525"/>
      <c r="AY10" s="525"/>
      <c r="AZ10" s="525"/>
      <c r="BA10" s="525"/>
      <c r="BB10" s="525"/>
      <c r="BC10" s="526"/>
      <c r="BD10" s="524">
        <v>4</v>
      </c>
      <c r="BE10" s="525"/>
      <c r="BF10" s="525"/>
      <c r="BG10" s="525"/>
      <c r="BH10" s="525"/>
      <c r="BI10" s="525"/>
      <c r="BJ10" s="525"/>
      <c r="BK10" s="525"/>
      <c r="BL10" s="525"/>
      <c r="BM10" s="526"/>
      <c r="BN10" s="524">
        <v>5</v>
      </c>
      <c r="BO10" s="525"/>
      <c r="BP10" s="525"/>
      <c r="BQ10" s="525"/>
      <c r="BR10" s="525"/>
      <c r="BS10" s="525"/>
      <c r="BT10" s="525"/>
      <c r="BU10" s="525"/>
      <c r="BV10" s="525"/>
      <c r="BW10" s="525"/>
      <c r="BX10" s="525"/>
      <c r="BY10" s="525"/>
      <c r="BZ10" s="525"/>
      <c r="CA10" s="525"/>
      <c r="CB10" s="526"/>
    </row>
    <row r="11" spans="1:80" ht="12.75">
      <c r="A11" s="316">
        <v>1</v>
      </c>
      <c r="B11" s="317"/>
      <c r="C11" s="317"/>
      <c r="D11" s="318"/>
      <c r="E11" s="672" t="s">
        <v>301</v>
      </c>
      <c r="F11" s="685"/>
      <c r="G11" s="685"/>
      <c r="H11" s="685"/>
      <c r="I11" s="685"/>
      <c r="J11" s="685"/>
      <c r="K11" s="685"/>
      <c r="L11" s="685"/>
      <c r="M11" s="685"/>
      <c r="N11" s="685"/>
      <c r="O11" s="685"/>
      <c r="P11" s="685"/>
      <c r="Q11" s="685"/>
      <c r="R11" s="685"/>
      <c r="S11" s="685"/>
      <c r="T11" s="685"/>
      <c r="U11" s="685"/>
      <c r="V11" s="685"/>
      <c r="W11" s="685"/>
      <c r="X11" s="685"/>
      <c r="Y11" s="685"/>
      <c r="Z11" s="685"/>
      <c r="AA11" s="685"/>
      <c r="AB11" s="685"/>
      <c r="AC11" s="685"/>
      <c r="AD11" s="685"/>
      <c r="AE11" s="685"/>
      <c r="AF11" s="685"/>
      <c r="AG11" s="685"/>
      <c r="AH11" s="685"/>
      <c r="AI11" s="685"/>
      <c r="AJ11" s="685"/>
      <c r="AK11" s="685"/>
      <c r="AL11" s="685"/>
      <c r="AM11" s="686"/>
      <c r="AN11" s="313">
        <v>1</v>
      </c>
      <c r="AO11" s="314"/>
      <c r="AP11" s="314"/>
      <c r="AQ11" s="314"/>
      <c r="AR11" s="314"/>
      <c r="AS11" s="314"/>
      <c r="AT11" s="314"/>
      <c r="AU11" s="314"/>
      <c r="AV11" s="314"/>
      <c r="AW11" s="314"/>
      <c r="AX11" s="314"/>
      <c r="AY11" s="314"/>
      <c r="AZ11" s="314"/>
      <c r="BA11" s="314"/>
      <c r="BB11" s="314"/>
      <c r="BC11" s="315"/>
      <c r="BD11" s="319">
        <v>4</v>
      </c>
      <c r="BE11" s="320"/>
      <c r="BF11" s="320"/>
      <c r="BG11" s="320"/>
      <c r="BH11" s="320"/>
      <c r="BI11" s="320"/>
      <c r="BJ11" s="320"/>
      <c r="BK11" s="320"/>
      <c r="BL11" s="320"/>
      <c r="BM11" s="321"/>
      <c r="BN11" s="322"/>
      <c r="BO11" s="323"/>
      <c r="BP11" s="323"/>
      <c r="BQ11" s="323"/>
      <c r="BR11" s="323"/>
      <c r="BS11" s="323"/>
      <c r="BT11" s="323"/>
      <c r="BU11" s="323"/>
      <c r="BV11" s="323"/>
      <c r="BW11" s="323"/>
      <c r="BX11" s="323"/>
      <c r="BY11" s="323"/>
      <c r="BZ11" s="323"/>
      <c r="CA11" s="323"/>
      <c r="CB11" s="324"/>
    </row>
    <row r="12" spans="1:80" ht="12.75">
      <c r="A12" s="316">
        <v>2</v>
      </c>
      <c r="B12" s="317"/>
      <c r="C12" s="317"/>
      <c r="D12" s="318"/>
      <c r="E12" s="672" t="s">
        <v>302</v>
      </c>
      <c r="F12" s="685"/>
      <c r="G12" s="685"/>
      <c r="H12" s="685"/>
      <c r="I12" s="685"/>
      <c r="J12" s="685"/>
      <c r="K12" s="685"/>
      <c r="L12" s="685"/>
      <c r="M12" s="685"/>
      <c r="N12" s="685"/>
      <c r="O12" s="685"/>
      <c r="P12" s="685"/>
      <c r="Q12" s="685"/>
      <c r="R12" s="685"/>
      <c r="S12" s="685"/>
      <c r="T12" s="685"/>
      <c r="U12" s="685"/>
      <c r="V12" s="685"/>
      <c r="W12" s="685"/>
      <c r="X12" s="685"/>
      <c r="Y12" s="685"/>
      <c r="Z12" s="685"/>
      <c r="AA12" s="685"/>
      <c r="AB12" s="685"/>
      <c r="AC12" s="685"/>
      <c r="AD12" s="685"/>
      <c r="AE12" s="685"/>
      <c r="AF12" s="685"/>
      <c r="AG12" s="685"/>
      <c r="AH12" s="685"/>
      <c r="AI12" s="685"/>
      <c r="AJ12" s="685"/>
      <c r="AK12" s="685"/>
      <c r="AL12" s="685"/>
      <c r="AM12" s="686"/>
      <c r="AN12" s="313">
        <v>1</v>
      </c>
      <c r="AO12" s="314"/>
      <c r="AP12" s="314"/>
      <c r="AQ12" s="314"/>
      <c r="AR12" s="314"/>
      <c r="AS12" s="314"/>
      <c r="AT12" s="314"/>
      <c r="AU12" s="314"/>
      <c r="AV12" s="314"/>
      <c r="AW12" s="314"/>
      <c r="AX12" s="314"/>
      <c r="AY12" s="314"/>
      <c r="AZ12" s="314"/>
      <c r="BA12" s="314"/>
      <c r="BB12" s="314"/>
      <c r="BC12" s="315"/>
      <c r="BD12" s="319">
        <v>12</v>
      </c>
      <c r="BE12" s="320"/>
      <c r="BF12" s="320"/>
      <c r="BG12" s="320"/>
      <c r="BH12" s="320"/>
      <c r="BI12" s="320"/>
      <c r="BJ12" s="320"/>
      <c r="BK12" s="320"/>
      <c r="BL12" s="320"/>
      <c r="BM12" s="321"/>
      <c r="BN12" s="322"/>
      <c r="BO12" s="323"/>
      <c r="BP12" s="323"/>
      <c r="BQ12" s="323"/>
      <c r="BR12" s="323"/>
      <c r="BS12" s="323"/>
      <c r="BT12" s="323"/>
      <c r="BU12" s="323"/>
      <c r="BV12" s="323"/>
      <c r="BW12" s="323"/>
      <c r="BX12" s="323"/>
      <c r="BY12" s="323"/>
      <c r="BZ12" s="323"/>
      <c r="CA12" s="323"/>
      <c r="CB12" s="324"/>
    </row>
    <row r="13" spans="1:80" ht="12.75" customHeight="1">
      <c r="A13" s="316">
        <v>3</v>
      </c>
      <c r="B13" s="317"/>
      <c r="C13" s="317"/>
      <c r="D13" s="318"/>
      <c r="E13" s="672" t="s">
        <v>303</v>
      </c>
      <c r="F13" s="685"/>
      <c r="G13" s="685"/>
      <c r="H13" s="685"/>
      <c r="I13" s="685"/>
      <c r="J13" s="685"/>
      <c r="K13" s="685"/>
      <c r="L13" s="685"/>
      <c r="M13" s="685"/>
      <c r="N13" s="685"/>
      <c r="O13" s="685"/>
      <c r="P13" s="685"/>
      <c r="Q13" s="685"/>
      <c r="R13" s="685"/>
      <c r="S13" s="685"/>
      <c r="T13" s="685"/>
      <c r="U13" s="685"/>
      <c r="V13" s="685"/>
      <c r="W13" s="685"/>
      <c r="X13" s="685"/>
      <c r="Y13" s="685"/>
      <c r="Z13" s="685"/>
      <c r="AA13" s="685"/>
      <c r="AB13" s="685"/>
      <c r="AC13" s="685"/>
      <c r="AD13" s="685"/>
      <c r="AE13" s="685"/>
      <c r="AF13" s="685"/>
      <c r="AG13" s="685"/>
      <c r="AH13" s="685"/>
      <c r="AI13" s="685"/>
      <c r="AJ13" s="685"/>
      <c r="AK13" s="685"/>
      <c r="AL13" s="685"/>
      <c r="AM13" s="686"/>
      <c r="AN13" s="313">
        <v>1</v>
      </c>
      <c r="AO13" s="314"/>
      <c r="AP13" s="314"/>
      <c r="AQ13" s="314"/>
      <c r="AR13" s="314"/>
      <c r="AS13" s="314"/>
      <c r="AT13" s="314"/>
      <c r="AU13" s="314"/>
      <c r="AV13" s="314"/>
      <c r="AW13" s="314"/>
      <c r="AX13" s="314"/>
      <c r="AY13" s="314"/>
      <c r="AZ13" s="314"/>
      <c r="BA13" s="314"/>
      <c r="BB13" s="314"/>
      <c r="BC13" s="315"/>
      <c r="BD13" s="319">
        <v>12</v>
      </c>
      <c r="BE13" s="320"/>
      <c r="BF13" s="320"/>
      <c r="BG13" s="320"/>
      <c r="BH13" s="320"/>
      <c r="BI13" s="320"/>
      <c r="BJ13" s="320"/>
      <c r="BK13" s="320"/>
      <c r="BL13" s="320"/>
      <c r="BM13" s="321"/>
      <c r="BN13" s="322"/>
      <c r="BO13" s="323"/>
      <c r="BP13" s="323"/>
      <c r="BQ13" s="323"/>
      <c r="BR13" s="323"/>
      <c r="BS13" s="323"/>
      <c r="BT13" s="323"/>
      <c r="BU13" s="323"/>
      <c r="BV13" s="323"/>
      <c r="BW13" s="323"/>
      <c r="BX13" s="323"/>
      <c r="BY13" s="323"/>
      <c r="BZ13" s="323"/>
      <c r="CA13" s="323"/>
      <c r="CB13" s="324"/>
    </row>
    <row r="14" spans="1:80" ht="12.75">
      <c r="A14" s="316">
        <v>4</v>
      </c>
      <c r="B14" s="317"/>
      <c r="C14" s="317"/>
      <c r="D14" s="318"/>
      <c r="E14" s="672" t="s">
        <v>304</v>
      </c>
      <c r="F14" s="685"/>
      <c r="G14" s="685"/>
      <c r="H14" s="685"/>
      <c r="I14" s="685"/>
      <c r="J14" s="685"/>
      <c r="K14" s="685"/>
      <c r="L14" s="685"/>
      <c r="M14" s="685"/>
      <c r="N14" s="685"/>
      <c r="O14" s="685"/>
      <c r="P14" s="685"/>
      <c r="Q14" s="685"/>
      <c r="R14" s="685"/>
      <c r="S14" s="685"/>
      <c r="T14" s="685"/>
      <c r="U14" s="685"/>
      <c r="V14" s="685"/>
      <c r="W14" s="685"/>
      <c r="X14" s="685"/>
      <c r="Y14" s="685"/>
      <c r="Z14" s="685"/>
      <c r="AA14" s="685"/>
      <c r="AB14" s="685"/>
      <c r="AC14" s="685"/>
      <c r="AD14" s="685"/>
      <c r="AE14" s="685"/>
      <c r="AF14" s="685"/>
      <c r="AG14" s="685"/>
      <c r="AH14" s="685"/>
      <c r="AI14" s="685"/>
      <c r="AJ14" s="685"/>
      <c r="AK14" s="685"/>
      <c r="AL14" s="685"/>
      <c r="AM14" s="318"/>
      <c r="AN14" s="313">
        <v>1</v>
      </c>
      <c r="AO14" s="314"/>
      <c r="AP14" s="314"/>
      <c r="AQ14" s="314"/>
      <c r="AR14" s="314"/>
      <c r="AS14" s="314"/>
      <c r="AT14" s="314"/>
      <c r="AU14" s="314"/>
      <c r="AV14" s="314"/>
      <c r="AW14" s="314"/>
      <c r="AX14" s="314"/>
      <c r="AY14" s="314"/>
      <c r="AZ14" s="314"/>
      <c r="BA14" s="314"/>
      <c r="BB14" s="314"/>
      <c r="BC14" s="315"/>
      <c r="BD14" s="319">
        <v>1</v>
      </c>
      <c r="BE14" s="320"/>
      <c r="BF14" s="320"/>
      <c r="BG14" s="320"/>
      <c r="BH14" s="320"/>
      <c r="BI14" s="320"/>
      <c r="BJ14" s="320"/>
      <c r="BK14" s="320"/>
      <c r="BL14" s="320"/>
      <c r="BM14" s="321"/>
      <c r="BN14" s="322"/>
      <c r="BO14" s="323"/>
      <c r="BP14" s="323"/>
      <c r="BQ14" s="323"/>
      <c r="BR14" s="323"/>
      <c r="BS14" s="323"/>
      <c r="BT14" s="323"/>
      <c r="BU14" s="323"/>
      <c r="BV14" s="323"/>
      <c r="BW14" s="323"/>
      <c r="BX14" s="323"/>
      <c r="BY14" s="323"/>
      <c r="BZ14" s="323"/>
      <c r="CA14" s="323"/>
      <c r="CB14" s="324"/>
    </row>
    <row r="15" spans="1:80" ht="12.75">
      <c r="A15" s="316">
        <v>5</v>
      </c>
      <c r="B15" s="317"/>
      <c r="C15" s="317"/>
      <c r="D15" s="318"/>
      <c r="E15" s="672" t="s">
        <v>305</v>
      </c>
      <c r="F15" s="685"/>
      <c r="G15" s="685"/>
      <c r="H15" s="685"/>
      <c r="I15" s="685"/>
      <c r="J15" s="685"/>
      <c r="K15" s="685"/>
      <c r="L15" s="685"/>
      <c r="M15" s="685"/>
      <c r="N15" s="685"/>
      <c r="O15" s="685"/>
      <c r="P15" s="685"/>
      <c r="Q15" s="685"/>
      <c r="R15" s="685"/>
      <c r="S15" s="685"/>
      <c r="T15" s="685"/>
      <c r="U15" s="685"/>
      <c r="V15" s="685"/>
      <c r="W15" s="685"/>
      <c r="X15" s="685"/>
      <c r="Y15" s="685"/>
      <c r="Z15" s="685"/>
      <c r="AA15" s="685"/>
      <c r="AB15" s="685"/>
      <c r="AC15" s="685"/>
      <c r="AD15" s="685"/>
      <c r="AE15" s="685"/>
      <c r="AF15" s="685"/>
      <c r="AG15" s="685"/>
      <c r="AH15" s="685"/>
      <c r="AI15" s="685"/>
      <c r="AJ15" s="685"/>
      <c r="AK15" s="685"/>
      <c r="AL15" s="685"/>
      <c r="AM15" s="686"/>
      <c r="AN15" s="313">
        <v>1</v>
      </c>
      <c r="AO15" s="314"/>
      <c r="AP15" s="314"/>
      <c r="AQ15" s="314"/>
      <c r="AR15" s="314"/>
      <c r="AS15" s="314"/>
      <c r="AT15" s="314"/>
      <c r="AU15" s="314"/>
      <c r="AV15" s="314"/>
      <c r="AW15" s="314"/>
      <c r="AX15" s="314"/>
      <c r="AY15" s="314"/>
      <c r="AZ15" s="314"/>
      <c r="BA15" s="314"/>
      <c r="BB15" s="314"/>
      <c r="BC15" s="315"/>
      <c r="BD15" s="319">
        <v>1</v>
      </c>
      <c r="BE15" s="320"/>
      <c r="BF15" s="320"/>
      <c r="BG15" s="320"/>
      <c r="BH15" s="320"/>
      <c r="BI15" s="320"/>
      <c r="BJ15" s="320"/>
      <c r="BK15" s="320"/>
      <c r="BL15" s="320"/>
      <c r="BM15" s="321"/>
      <c r="BN15" s="322"/>
      <c r="BO15" s="323"/>
      <c r="BP15" s="323"/>
      <c r="BQ15" s="323"/>
      <c r="BR15" s="323"/>
      <c r="BS15" s="323"/>
      <c r="BT15" s="323"/>
      <c r="BU15" s="323"/>
      <c r="BV15" s="323"/>
      <c r="BW15" s="323"/>
      <c r="BX15" s="323"/>
      <c r="BY15" s="323"/>
      <c r="BZ15" s="323"/>
      <c r="CA15" s="323"/>
      <c r="CB15" s="324"/>
    </row>
    <row r="16" spans="1:80" ht="12.75">
      <c r="A16" s="316">
        <v>6</v>
      </c>
      <c r="B16" s="317"/>
      <c r="C16" s="317"/>
      <c r="D16" s="318"/>
      <c r="E16" s="672" t="s">
        <v>306</v>
      </c>
      <c r="F16" s="685"/>
      <c r="G16" s="685"/>
      <c r="H16" s="685"/>
      <c r="I16" s="685"/>
      <c r="J16" s="685"/>
      <c r="K16" s="685"/>
      <c r="L16" s="685"/>
      <c r="M16" s="685"/>
      <c r="N16" s="685"/>
      <c r="O16" s="685"/>
      <c r="P16" s="685"/>
      <c r="Q16" s="685"/>
      <c r="R16" s="685"/>
      <c r="S16" s="685"/>
      <c r="T16" s="685"/>
      <c r="U16" s="685"/>
      <c r="V16" s="685"/>
      <c r="W16" s="685"/>
      <c r="X16" s="685"/>
      <c r="Y16" s="685"/>
      <c r="Z16" s="685"/>
      <c r="AA16" s="685"/>
      <c r="AB16" s="685"/>
      <c r="AC16" s="685"/>
      <c r="AD16" s="685"/>
      <c r="AE16" s="685"/>
      <c r="AF16" s="685"/>
      <c r="AG16" s="685"/>
      <c r="AH16" s="685"/>
      <c r="AI16" s="685"/>
      <c r="AJ16" s="685"/>
      <c r="AK16" s="685"/>
      <c r="AL16" s="685"/>
      <c r="AM16" s="686"/>
      <c r="AN16" s="313">
        <v>1</v>
      </c>
      <c r="AO16" s="314"/>
      <c r="AP16" s="314"/>
      <c r="AQ16" s="314"/>
      <c r="AR16" s="314"/>
      <c r="AS16" s="314"/>
      <c r="AT16" s="314"/>
      <c r="AU16" s="314"/>
      <c r="AV16" s="314"/>
      <c r="AW16" s="314"/>
      <c r="AX16" s="314"/>
      <c r="AY16" s="314"/>
      <c r="AZ16" s="314"/>
      <c r="BA16" s="314"/>
      <c r="BB16" s="314"/>
      <c r="BC16" s="315"/>
      <c r="BD16" s="319">
        <v>12</v>
      </c>
      <c r="BE16" s="320"/>
      <c r="BF16" s="320"/>
      <c r="BG16" s="320"/>
      <c r="BH16" s="320"/>
      <c r="BI16" s="320"/>
      <c r="BJ16" s="320"/>
      <c r="BK16" s="320"/>
      <c r="BL16" s="320"/>
      <c r="BM16" s="321"/>
      <c r="BN16" s="322"/>
      <c r="BO16" s="323"/>
      <c r="BP16" s="323"/>
      <c r="BQ16" s="323"/>
      <c r="BR16" s="323"/>
      <c r="BS16" s="323"/>
      <c r="BT16" s="323"/>
      <c r="BU16" s="323"/>
      <c r="BV16" s="323"/>
      <c r="BW16" s="323"/>
      <c r="BX16" s="323"/>
      <c r="BY16" s="323"/>
      <c r="BZ16" s="323"/>
      <c r="CA16" s="323"/>
      <c r="CB16" s="324"/>
    </row>
    <row r="17" spans="1:80" ht="12.75">
      <c r="A17" s="559">
        <v>7</v>
      </c>
      <c r="B17" s="560"/>
      <c r="C17" s="560"/>
      <c r="D17" s="561"/>
      <c r="E17" s="671" t="s">
        <v>307</v>
      </c>
      <c r="F17" s="560"/>
      <c r="G17" s="560"/>
      <c r="H17" s="560"/>
      <c r="I17" s="560"/>
      <c r="J17" s="560"/>
      <c r="K17" s="560"/>
      <c r="L17" s="560"/>
      <c r="M17" s="560"/>
      <c r="N17" s="560"/>
      <c r="O17" s="560"/>
      <c r="P17" s="560"/>
      <c r="Q17" s="560"/>
      <c r="R17" s="560"/>
      <c r="S17" s="560"/>
      <c r="T17" s="560"/>
      <c r="U17" s="560"/>
      <c r="V17" s="560"/>
      <c r="W17" s="560"/>
      <c r="X17" s="560"/>
      <c r="Y17" s="560"/>
      <c r="Z17" s="560"/>
      <c r="AA17" s="560"/>
      <c r="AB17" s="560"/>
      <c r="AC17" s="560"/>
      <c r="AD17" s="560"/>
      <c r="AE17" s="560"/>
      <c r="AF17" s="560"/>
      <c r="AG17" s="560"/>
      <c r="AH17" s="560"/>
      <c r="AI17" s="560"/>
      <c r="AJ17" s="560"/>
      <c r="AK17" s="560"/>
      <c r="AL17" s="560"/>
      <c r="AM17" s="561"/>
      <c r="AN17" s="556">
        <v>1</v>
      </c>
      <c r="AO17" s="557"/>
      <c r="AP17" s="557"/>
      <c r="AQ17" s="557"/>
      <c r="AR17" s="557"/>
      <c r="AS17" s="557"/>
      <c r="AT17" s="557"/>
      <c r="AU17" s="557"/>
      <c r="AV17" s="557"/>
      <c r="AW17" s="557"/>
      <c r="AX17" s="557"/>
      <c r="AY17" s="557"/>
      <c r="AZ17" s="557"/>
      <c r="BA17" s="557"/>
      <c r="BB17" s="557"/>
      <c r="BC17" s="558"/>
      <c r="BD17" s="563">
        <v>1</v>
      </c>
      <c r="BE17" s="564"/>
      <c r="BF17" s="564"/>
      <c r="BG17" s="564"/>
      <c r="BH17" s="564"/>
      <c r="BI17" s="564"/>
      <c r="BJ17" s="564"/>
      <c r="BK17" s="564"/>
      <c r="BL17" s="564"/>
      <c r="BM17" s="565"/>
      <c r="BN17" s="673"/>
      <c r="BO17" s="674"/>
      <c r="BP17" s="674"/>
      <c r="BQ17" s="674"/>
      <c r="BR17" s="674"/>
      <c r="BS17" s="674"/>
      <c r="BT17" s="674"/>
      <c r="BU17" s="674"/>
      <c r="BV17" s="674"/>
      <c r="BW17" s="674"/>
      <c r="BX17" s="674"/>
      <c r="BY17" s="674"/>
      <c r="BZ17" s="674"/>
      <c r="CA17" s="674"/>
      <c r="CB17" s="675"/>
    </row>
    <row r="18" spans="1:80" ht="12.75">
      <c r="A18" s="559">
        <v>8</v>
      </c>
      <c r="B18" s="560"/>
      <c r="C18" s="560"/>
      <c r="D18" s="561"/>
      <c r="E18" s="671" t="s">
        <v>394</v>
      </c>
      <c r="F18" s="560"/>
      <c r="G18" s="560"/>
      <c r="H18" s="560"/>
      <c r="I18" s="560"/>
      <c r="J18" s="560"/>
      <c r="K18" s="560"/>
      <c r="L18" s="560"/>
      <c r="M18" s="560"/>
      <c r="N18" s="560"/>
      <c r="O18" s="560"/>
      <c r="P18" s="560"/>
      <c r="Q18" s="560"/>
      <c r="R18" s="560"/>
      <c r="S18" s="560"/>
      <c r="T18" s="560"/>
      <c r="U18" s="560"/>
      <c r="V18" s="560"/>
      <c r="W18" s="560"/>
      <c r="X18" s="560"/>
      <c r="Y18" s="560"/>
      <c r="Z18" s="560"/>
      <c r="AA18" s="560"/>
      <c r="AB18" s="560"/>
      <c r="AC18" s="560"/>
      <c r="AD18" s="560"/>
      <c r="AE18" s="560"/>
      <c r="AF18" s="560"/>
      <c r="AG18" s="560"/>
      <c r="AH18" s="560"/>
      <c r="AI18" s="560"/>
      <c r="AJ18" s="560"/>
      <c r="AK18" s="560"/>
      <c r="AL18" s="560"/>
      <c r="AM18" s="561"/>
      <c r="AN18" s="556">
        <v>1</v>
      </c>
      <c r="AO18" s="557"/>
      <c r="AP18" s="557"/>
      <c r="AQ18" s="557"/>
      <c r="AR18" s="557"/>
      <c r="AS18" s="557"/>
      <c r="AT18" s="557"/>
      <c r="AU18" s="557"/>
      <c r="AV18" s="557"/>
      <c r="AW18" s="557"/>
      <c r="AX18" s="557"/>
      <c r="AY18" s="557"/>
      <c r="AZ18" s="557"/>
      <c r="BA18" s="557"/>
      <c r="BB18" s="557"/>
      <c r="BC18" s="558"/>
      <c r="BD18" s="563">
        <v>1</v>
      </c>
      <c r="BE18" s="564"/>
      <c r="BF18" s="564"/>
      <c r="BG18" s="564"/>
      <c r="BH18" s="564"/>
      <c r="BI18" s="564"/>
      <c r="BJ18" s="564"/>
      <c r="BK18" s="564"/>
      <c r="BL18" s="564"/>
      <c r="BM18" s="565"/>
      <c r="BN18" s="673">
        <f>3000+9000</f>
        <v>12000</v>
      </c>
      <c r="BO18" s="674"/>
      <c r="BP18" s="674"/>
      <c r="BQ18" s="674"/>
      <c r="BR18" s="674"/>
      <c r="BS18" s="674"/>
      <c r="BT18" s="674"/>
      <c r="BU18" s="674"/>
      <c r="BV18" s="674"/>
      <c r="BW18" s="674"/>
      <c r="BX18" s="674"/>
      <c r="BY18" s="674"/>
      <c r="BZ18" s="674"/>
      <c r="CA18" s="674"/>
      <c r="CB18" s="675"/>
    </row>
    <row r="19" spans="1:80" s="217" customFormat="1" ht="12.75">
      <c r="A19" s="658"/>
      <c r="B19" s="659"/>
      <c r="C19" s="659"/>
      <c r="D19" s="660"/>
      <c r="E19" s="575" t="s">
        <v>183</v>
      </c>
      <c r="F19" s="576"/>
      <c r="G19" s="576"/>
      <c r="H19" s="576"/>
      <c r="I19" s="576"/>
      <c r="J19" s="576"/>
      <c r="K19" s="576"/>
      <c r="L19" s="576"/>
      <c r="M19" s="576"/>
      <c r="N19" s="576"/>
      <c r="O19" s="576"/>
      <c r="P19" s="576"/>
      <c r="Q19" s="576"/>
      <c r="R19" s="576"/>
      <c r="S19" s="576"/>
      <c r="T19" s="576"/>
      <c r="U19" s="576"/>
      <c r="V19" s="576"/>
      <c r="W19" s="576"/>
      <c r="X19" s="576"/>
      <c r="Y19" s="576"/>
      <c r="Z19" s="576"/>
      <c r="AA19" s="576"/>
      <c r="AB19" s="576"/>
      <c r="AC19" s="576"/>
      <c r="AD19" s="576"/>
      <c r="AE19" s="576"/>
      <c r="AF19" s="576"/>
      <c r="AG19" s="576"/>
      <c r="AH19" s="576"/>
      <c r="AI19" s="576"/>
      <c r="AJ19" s="576"/>
      <c r="AK19" s="576"/>
      <c r="AL19" s="576"/>
      <c r="AM19" s="577"/>
      <c r="AN19" s="578" t="s">
        <v>103</v>
      </c>
      <c r="AO19" s="579"/>
      <c r="AP19" s="579"/>
      <c r="AQ19" s="579"/>
      <c r="AR19" s="579"/>
      <c r="AS19" s="579"/>
      <c r="AT19" s="579"/>
      <c r="AU19" s="579"/>
      <c r="AV19" s="579"/>
      <c r="AW19" s="579"/>
      <c r="AX19" s="579"/>
      <c r="AY19" s="579"/>
      <c r="AZ19" s="579"/>
      <c r="BA19" s="579"/>
      <c r="BB19" s="579"/>
      <c r="BC19" s="580"/>
      <c r="BD19" s="602" t="s">
        <v>103</v>
      </c>
      <c r="BE19" s="603"/>
      <c r="BF19" s="603"/>
      <c r="BG19" s="603"/>
      <c r="BH19" s="603"/>
      <c r="BI19" s="603"/>
      <c r="BJ19" s="603"/>
      <c r="BK19" s="603"/>
      <c r="BL19" s="603"/>
      <c r="BM19" s="604"/>
      <c r="BN19" s="681">
        <f>SUM(BN12:CB18)</f>
        <v>12000</v>
      </c>
      <c r="BO19" s="682"/>
      <c r="BP19" s="682"/>
      <c r="BQ19" s="682"/>
      <c r="BR19" s="682"/>
      <c r="BS19" s="682"/>
      <c r="BT19" s="682"/>
      <c r="BU19" s="682"/>
      <c r="BV19" s="682"/>
      <c r="BW19" s="682"/>
      <c r="BX19" s="682"/>
      <c r="BY19" s="682"/>
      <c r="BZ19" s="682"/>
      <c r="CA19" s="682"/>
      <c r="CB19" s="683"/>
    </row>
    <row r="20" s="18" customFormat="1" ht="15.75"/>
    <row r="21" spans="1:80" s="194" customFormat="1" ht="15.75">
      <c r="A21" s="523" t="s">
        <v>271</v>
      </c>
      <c r="B21" s="523"/>
      <c r="C21" s="523"/>
      <c r="D21" s="523"/>
      <c r="E21" s="523"/>
      <c r="F21" s="523"/>
      <c r="G21" s="523"/>
      <c r="H21" s="523"/>
      <c r="I21" s="523"/>
      <c r="J21" s="523"/>
      <c r="K21" s="523"/>
      <c r="L21" s="523"/>
      <c r="M21" s="523"/>
      <c r="N21" s="523"/>
      <c r="O21" s="523"/>
      <c r="P21" s="523"/>
      <c r="Q21" s="523"/>
      <c r="R21" s="523"/>
      <c r="S21" s="523"/>
      <c r="T21" s="523"/>
      <c r="U21" s="523"/>
      <c r="V21" s="523"/>
      <c r="W21" s="523"/>
      <c r="X21" s="523"/>
      <c r="Y21" s="523"/>
      <c r="Z21" s="523"/>
      <c r="AA21" s="523"/>
      <c r="AB21" s="523"/>
      <c r="AC21" s="523"/>
      <c r="AD21" s="523"/>
      <c r="AE21" s="523"/>
      <c r="AF21" s="523"/>
      <c r="AG21" s="523"/>
      <c r="AH21" s="523"/>
      <c r="AI21" s="523"/>
      <c r="AJ21" s="523"/>
      <c r="AK21" s="523"/>
      <c r="AL21" s="523"/>
      <c r="AM21" s="523"/>
      <c r="AN21" s="523"/>
      <c r="AO21" s="523"/>
      <c r="AP21" s="523"/>
      <c r="AQ21" s="523"/>
      <c r="AR21" s="523"/>
      <c r="AS21" s="523"/>
      <c r="AT21" s="523"/>
      <c r="AU21" s="523"/>
      <c r="AV21" s="523"/>
      <c r="AW21" s="523"/>
      <c r="AX21" s="523"/>
      <c r="AY21" s="523"/>
      <c r="AZ21" s="523"/>
      <c r="BA21" s="523"/>
      <c r="BB21" s="523"/>
      <c r="BC21" s="523"/>
      <c r="BD21" s="523"/>
      <c r="BE21" s="523"/>
      <c r="BF21" s="523"/>
      <c r="BG21" s="523"/>
      <c r="BH21" s="523"/>
      <c r="BI21" s="523"/>
      <c r="BJ21" s="523"/>
      <c r="BK21" s="523"/>
      <c r="BL21" s="523"/>
      <c r="BM21" s="523"/>
      <c r="BN21" s="523"/>
      <c r="BO21" s="523"/>
      <c r="BP21" s="523"/>
      <c r="BQ21" s="523"/>
      <c r="BR21" s="523"/>
      <c r="BS21" s="523"/>
      <c r="BT21" s="523"/>
      <c r="BU21" s="523"/>
      <c r="BV21" s="523"/>
      <c r="BW21" s="523"/>
      <c r="BX21" s="523"/>
      <c r="BY21" s="523"/>
      <c r="BZ21" s="523"/>
      <c r="CA21" s="523"/>
      <c r="CB21" s="523"/>
    </row>
    <row r="22" spans="1:80" s="196" customFormat="1" ht="9.75">
      <c r="A22" s="195"/>
      <c r="B22" s="195"/>
      <c r="C22" s="195"/>
      <c r="D22" s="195"/>
      <c r="E22" s="195"/>
      <c r="F22" s="195"/>
      <c r="G22" s="195"/>
      <c r="H22" s="195"/>
      <c r="I22" s="195"/>
      <c r="J22" s="195"/>
      <c r="K22" s="195"/>
      <c r="L22" s="195"/>
      <c r="M22" s="195"/>
      <c r="N22" s="195"/>
      <c r="O22" s="195"/>
      <c r="P22" s="195"/>
      <c r="Q22" s="195"/>
      <c r="R22" s="195"/>
      <c r="S22" s="195"/>
      <c r="T22" s="195"/>
      <c r="U22" s="195"/>
      <c r="V22" s="195"/>
      <c r="W22" s="195"/>
      <c r="X22" s="195"/>
      <c r="Y22" s="195"/>
      <c r="Z22" s="195"/>
      <c r="AA22" s="195"/>
      <c r="AB22" s="195"/>
      <c r="AC22" s="195"/>
      <c r="AD22" s="195"/>
      <c r="AE22" s="195"/>
      <c r="AF22" s="195"/>
      <c r="AG22" s="195"/>
      <c r="AH22" s="195"/>
      <c r="AI22" s="195"/>
      <c r="AJ22" s="195"/>
      <c r="AK22" s="195"/>
      <c r="AL22" s="195"/>
      <c r="AM22" s="195"/>
      <c r="AN22" s="195"/>
      <c r="AO22" s="195"/>
      <c r="AP22" s="195"/>
      <c r="AQ22" s="195"/>
      <c r="AR22" s="195"/>
      <c r="AS22" s="195"/>
      <c r="AT22" s="195"/>
      <c r="AU22" s="195"/>
      <c r="AV22" s="195"/>
      <c r="AW22" s="195"/>
      <c r="AX22" s="195"/>
      <c r="AY22" s="195"/>
      <c r="AZ22" s="195"/>
      <c r="BA22" s="195"/>
      <c r="BB22" s="195"/>
      <c r="BC22" s="195"/>
      <c r="BD22" s="195"/>
      <c r="BE22" s="195"/>
      <c r="BF22" s="195"/>
      <c r="BG22" s="195"/>
      <c r="BH22" s="195"/>
      <c r="BI22" s="195"/>
      <c r="BJ22" s="195"/>
      <c r="BK22" s="195"/>
      <c r="BL22" s="195"/>
      <c r="BM22" s="195"/>
      <c r="BN22" s="195"/>
      <c r="BO22" s="195"/>
      <c r="BP22" s="195"/>
      <c r="BQ22" s="195"/>
      <c r="BR22" s="195"/>
      <c r="BS22" s="195"/>
      <c r="BT22" s="195"/>
      <c r="BU22" s="195"/>
      <c r="BV22" s="195"/>
      <c r="BW22" s="195"/>
      <c r="BX22" s="195"/>
      <c r="BY22" s="195"/>
      <c r="BZ22" s="195"/>
      <c r="CA22" s="195"/>
      <c r="CB22" s="195"/>
    </row>
    <row r="23" spans="1:80" ht="12.75">
      <c r="A23" s="520" t="s">
        <v>17</v>
      </c>
      <c r="B23" s="521"/>
      <c r="C23" s="521"/>
      <c r="D23" s="522"/>
      <c r="E23" s="520" t="s">
        <v>185</v>
      </c>
      <c r="F23" s="521"/>
      <c r="G23" s="521"/>
      <c r="H23" s="521"/>
      <c r="I23" s="521"/>
      <c r="J23" s="521"/>
      <c r="K23" s="521"/>
      <c r="L23" s="521"/>
      <c r="M23" s="521"/>
      <c r="N23" s="521"/>
      <c r="O23" s="521"/>
      <c r="P23" s="521"/>
      <c r="Q23" s="521"/>
      <c r="R23" s="521"/>
      <c r="S23" s="521"/>
      <c r="T23" s="521"/>
      <c r="U23" s="521"/>
      <c r="V23" s="521"/>
      <c r="W23" s="521"/>
      <c r="X23" s="521"/>
      <c r="Y23" s="521"/>
      <c r="Z23" s="521"/>
      <c r="AA23" s="521"/>
      <c r="AB23" s="521"/>
      <c r="AC23" s="521"/>
      <c r="AD23" s="521"/>
      <c r="AE23" s="521"/>
      <c r="AF23" s="521"/>
      <c r="AG23" s="521"/>
      <c r="AH23" s="521"/>
      <c r="AI23" s="521"/>
      <c r="AJ23" s="521"/>
      <c r="AK23" s="521"/>
      <c r="AL23" s="521"/>
      <c r="AM23" s="521"/>
      <c r="AN23" s="521"/>
      <c r="AO23" s="521"/>
      <c r="AP23" s="521"/>
      <c r="AQ23" s="521"/>
      <c r="AR23" s="521"/>
      <c r="AS23" s="521"/>
      <c r="AT23" s="521"/>
      <c r="AU23" s="521"/>
      <c r="AV23" s="521"/>
      <c r="AW23" s="521"/>
      <c r="AX23" s="521"/>
      <c r="AY23" s="521"/>
      <c r="AZ23" s="521"/>
      <c r="BA23" s="521"/>
      <c r="BB23" s="521"/>
      <c r="BC23" s="522"/>
      <c r="BD23" s="520" t="s">
        <v>187</v>
      </c>
      <c r="BE23" s="521"/>
      <c r="BF23" s="521"/>
      <c r="BG23" s="521"/>
      <c r="BH23" s="521"/>
      <c r="BI23" s="521"/>
      <c r="BJ23" s="521"/>
      <c r="BK23" s="521"/>
      <c r="BL23" s="521"/>
      <c r="BM23" s="522"/>
      <c r="BN23" s="520" t="s">
        <v>242</v>
      </c>
      <c r="BO23" s="521"/>
      <c r="BP23" s="521"/>
      <c r="BQ23" s="521"/>
      <c r="BR23" s="521"/>
      <c r="BS23" s="521"/>
      <c r="BT23" s="521"/>
      <c r="BU23" s="521"/>
      <c r="BV23" s="521"/>
      <c r="BW23" s="521"/>
      <c r="BX23" s="521"/>
      <c r="BY23" s="521"/>
      <c r="BZ23" s="521"/>
      <c r="CA23" s="521"/>
      <c r="CB23" s="522"/>
    </row>
    <row r="24" spans="1:80" ht="12.75">
      <c r="A24" s="517" t="s">
        <v>18</v>
      </c>
      <c r="B24" s="518"/>
      <c r="C24" s="518"/>
      <c r="D24" s="519"/>
      <c r="E24" s="517"/>
      <c r="F24" s="518"/>
      <c r="G24" s="518"/>
      <c r="H24" s="518"/>
      <c r="I24" s="518"/>
      <c r="J24" s="518"/>
      <c r="K24" s="518"/>
      <c r="L24" s="518"/>
      <c r="M24" s="518"/>
      <c r="N24" s="518"/>
      <c r="O24" s="518"/>
      <c r="P24" s="518"/>
      <c r="Q24" s="518"/>
      <c r="R24" s="518"/>
      <c r="S24" s="518"/>
      <c r="T24" s="518"/>
      <c r="U24" s="518"/>
      <c r="V24" s="518"/>
      <c r="W24" s="518"/>
      <c r="X24" s="518"/>
      <c r="Y24" s="518"/>
      <c r="Z24" s="518"/>
      <c r="AA24" s="518"/>
      <c r="AB24" s="518"/>
      <c r="AC24" s="518"/>
      <c r="AD24" s="518"/>
      <c r="AE24" s="518"/>
      <c r="AF24" s="518"/>
      <c r="AG24" s="518"/>
      <c r="AH24" s="518"/>
      <c r="AI24" s="518"/>
      <c r="AJ24" s="518"/>
      <c r="AK24" s="518"/>
      <c r="AL24" s="518"/>
      <c r="AM24" s="518"/>
      <c r="AN24" s="518"/>
      <c r="AO24" s="518"/>
      <c r="AP24" s="518"/>
      <c r="AQ24" s="518"/>
      <c r="AR24" s="518"/>
      <c r="AS24" s="518"/>
      <c r="AT24" s="518"/>
      <c r="AU24" s="518"/>
      <c r="AV24" s="518"/>
      <c r="AW24" s="518"/>
      <c r="AX24" s="518"/>
      <c r="AY24" s="518"/>
      <c r="AZ24" s="518"/>
      <c r="BA24" s="518"/>
      <c r="BB24" s="518"/>
      <c r="BC24" s="519"/>
      <c r="BD24" s="517" t="s">
        <v>272</v>
      </c>
      <c r="BE24" s="518"/>
      <c r="BF24" s="518"/>
      <c r="BG24" s="518"/>
      <c r="BH24" s="518"/>
      <c r="BI24" s="518"/>
      <c r="BJ24" s="518"/>
      <c r="BK24" s="518"/>
      <c r="BL24" s="518"/>
      <c r="BM24" s="519"/>
      <c r="BN24" s="517" t="s">
        <v>273</v>
      </c>
      <c r="BO24" s="518"/>
      <c r="BP24" s="518"/>
      <c r="BQ24" s="518"/>
      <c r="BR24" s="518"/>
      <c r="BS24" s="518"/>
      <c r="BT24" s="518"/>
      <c r="BU24" s="518"/>
      <c r="BV24" s="518"/>
      <c r="BW24" s="518"/>
      <c r="BX24" s="518"/>
      <c r="BY24" s="518"/>
      <c r="BZ24" s="518"/>
      <c r="CA24" s="518"/>
      <c r="CB24" s="519"/>
    </row>
    <row r="25" spans="1:80" ht="12.75">
      <c r="A25" s="517"/>
      <c r="B25" s="518"/>
      <c r="C25" s="518"/>
      <c r="D25" s="519"/>
      <c r="E25" s="553"/>
      <c r="F25" s="554"/>
      <c r="G25" s="554"/>
      <c r="H25" s="554"/>
      <c r="I25" s="554"/>
      <c r="J25" s="554"/>
      <c r="K25" s="554"/>
      <c r="L25" s="554"/>
      <c r="M25" s="554"/>
      <c r="N25" s="554"/>
      <c r="O25" s="554"/>
      <c r="P25" s="554"/>
      <c r="Q25" s="554"/>
      <c r="R25" s="554"/>
      <c r="S25" s="554"/>
      <c r="T25" s="554"/>
      <c r="U25" s="554"/>
      <c r="V25" s="554"/>
      <c r="W25" s="554"/>
      <c r="X25" s="554"/>
      <c r="Y25" s="554"/>
      <c r="Z25" s="554"/>
      <c r="AA25" s="554"/>
      <c r="AB25" s="554"/>
      <c r="AC25" s="554"/>
      <c r="AD25" s="554"/>
      <c r="AE25" s="554"/>
      <c r="AF25" s="554"/>
      <c r="AG25" s="554"/>
      <c r="AH25" s="554"/>
      <c r="AI25" s="554"/>
      <c r="AJ25" s="554"/>
      <c r="AK25" s="554"/>
      <c r="AL25" s="554"/>
      <c r="AM25" s="554"/>
      <c r="AN25" s="554"/>
      <c r="AO25" s="554"/>
      <c r="AP25" s="554"/>
      <c r="AQ25" s="554"/>
      <c r="AR25" s="554"/>
      <c r="AS25" s="554"/>
      <c r="AT25" s="554"/>
      <c r="AU25" s="554"/>
      <c r="AV25" s="554"/>
      <c r="AW25" s="554"/>
      <c r="AX25" s="554"/>
      <c r="AY25" s="554"/>
      <c r="AZ25" s="554"/>
      <c r="BA25" s="554"/>
      <c r="BB25" s="554"/>
      <c r="BC25" s="555"/>
      <c r="BD25" s="517"/>
      <c r="BE25" s="518"/>
      <c r="BF25" s="518"/>
      <c r="BG25" s="518"/>
      <c r="BH25" s="518"/>
      <c r="BI25" s="518"/>
      <c r="BJ25" s="518"/>
      <c r="BK25" s="518"/>
      <c r="BL25" s="518"/>
      <c r="BM25" s="519"/>
      <c r="BN25" s="517"/>
      <c r="BO25" s="518"/>
      <c r="BP25" s="518"/>
      <c r="BQ25" s="518"/>
      <c r="BR25" s="518"/>
      <c r="BS25" s="518"/>
      <c r="BT25" s="518"/>
      <c r="BU25" s="518"/>
      <c r="BV25" s="518"/>
      <c r="BW25" s="518"/>
      <c r="BX25" s="518"/>
      <c r="BY25" s="518"/>
      <c r="BZ25" s="518"/>
      <c r="CA25" s="518"/>
      <c r="CB25" s="519"/>
    </row>
    <row r="26" spans="1:80" ht="12.75">
      <c r="A26" s="524">
        <v>1</v>
      </c>
      <c r="B26" s="525"/>
      <c r="C26" s="525"/>
      <c r="D26" s="526"/>
      <c r="E26" s="524">
        <v>2</v>
      </c>
      <c r="F26" s="525"/>
      <c r="G26" s="525"/>
      <c r="H26" s="525"/>
      <c r="I26" s="525"/>
      <c r="J26" s="525"/>
      <c r="K26" s="525"/>
      <c r="L26" s="525"/>
      <c r="M26" s="525"/>
      <c r="N26" s="525"/>
      <c r="O26" s="525"/>
      <c r="P26" s="525"/>
      <c r="Q26" s="525"/>
      <c r="R26" s="525"/>
      <c r="S26" s="525"/>
      <c r="T26" s="525"/>
      <c r="U26" s="525"/>
      <c r="V26" s="525"/>
      <c r="W26" s="525"/>
      <c r="X26" s="525"/>
      <c r="Y26" s="525"/>
      <c r="Z26" s="525"/>
      <c r="AA26" s="525"/>
      <c r="AB26" s="525"/>
      <c r="AC26" s="525"/>
      <c r="AD26" s="525"/>
      <c r="AE26" s="525"/>
      <c r="AF26" s="525"/>
      <c r="AG26" s="525"/>
      <c r="AH26" s="525"/>
      <c r="AI26" s="525"/>
      <c r="AJ26" s="525"/>
      <c r="AK26" s="525"/>
      <c r="AL26" s="525"/>
      <c r="AM26" s="525"/>
      <c r="AN26" s="525"/>
      <c r="AO26" s="525"/>
      <c r="AP26" s="525"/>
      <c r="AQ26" s="525"/>
      <c r="AR26" s="525"/>
      <c r="AS26" s="525"/>
      <c r="AT26" s="525"/>
      <c r="AU26" s="525"/>
      <c r="AV26" s="525"/>
      <c r="AW26" s="525"/>
      <c r="AX26" s="525"/>
      <c r="AY26" s="525"/>
      <c r="AZ26" s="525"/>
      <c r="BA26" s="525"/>
      <c r="BB26" s="525"/>
      <c r="BC26" s="526"/>
      <c r="BD26" s="524">
        <v>3</v>
      </c>
      <c r="BE26" s="525"/>
      <c r="BF26" s="525"/>
      <c r="BG26" s="525"/>
      <c r="BH26" s="525"/>
      <c r="BI26" s="525"/>
      <c r="BJ26" s="525"/>
      <c r="BK26" s="525"/>
      <c r="BL26" s="525"/>
      <c r="BM26" s="526"/>
      <c r="BN26" s="524">
        <v>4</v>
      </c>
      <c r="BO26" s="525"/>
      <c r="BP26" s="525"/>
      <c r="BQ26" s="525"/>
      <c r="BR26" s="525"/>
      <c r="BS26" s="525"/>
      <c r="BT26" s="525"/>
      <c r="BU26" s="525"/>
      <c r="BV26" s="525"/>
      <c r="BW26" s="525"/>
      <c r="BX26" s="525"/>
      <c r="BY26" s="525"/>
      <c r="BZ26" s="525"/>
      <c r="CA26" s="525"/>
      <c r="CB26" s="526"/>
    </row>
    <row r="27" spans="1:80" ht="12.75">
      <c r="A27" s="559">
        <v>1</v>
      </c>
      <c r="B27" s="560"/>
      <c r="C27" s="560"/>
      <c r="D27" s="561"/>
      <c r="E27" s="672" t="s">
        <v>308</v>
      </c>
      <c r="F27" s="600"/>
      <c r="G27" s="600"/>
      <c r="H27" s="600"/>
      <c r="I27" s="600"/>
      <c r="J27" s="600"/>
      <c r="K27" s="600"/>
      <c r="L27" s="600"/>
      <c r="M27" s="600"/>
      <c r="N27" s="600"/>
      <c r="O27" s="600"/>
      <c r="P27" s="600"/>
      <c r="Q27" s="600"/>
      <c r="R27" s="600"/>
      <c r="S27" s="600"/>
      <c r="T27" s="600"/>
      <c r="U27" s="600"/>
      <c r="V27" s="600"/>
      <c r="W27" s="600"/>
      <c r="X27" s="600"/>
      <c r="Y27" s="600"/>
      <c r="Z27" s="600"/>
      <c r="AA27" s="600"/>
      <c r="AB27" s="600"/>
      <c r="AC27" s="600"/>
      <c r="AD27" s="600"/>
      <c r="AE27" s="600"/>
      <c r="AF27" s="600"/>
      <c r="AG27" s="600"/>
      <c r="AH27" s="600"/>
      <c r="AI27" s="600"/>
      <c r="AJ27" s="600"/>
      <c r="AK27" s="600"/>
      <c r="AL27" s="600"/>
      <c r="AM27" s="600"/>
      <c r="AN27" s="600"/>
      <c r="AO27" s="600"/>
      <c r="AP27" s="600"/>
      <c r="AQ27" s="600"/>
      <c r="AR27" s="600"/>
      <c r="AS27" s="600"/>
      <c r="AT27" s="600"/>
      <c r="AU27" s="600"/>
      <c r="AV27" s="600"/>
      <c r="AW27" s="600"/>
      <c r="AX27" s="600"/>
      <c r="AY27" s="600"/>
      <c r="AZ27" s="600"/>
      <c r="BA27" s="600"/>
      <c r="BB27" s="600"/>
      <c r="BC27" s="601"/>
      <c r="BD27" s="563">
        <v>1</v>
      </c>
      <c r="BE27" s="564"/>
      <c r="BF27" s="564"/>
      <c r="BG27" s="564"/>
      <c r="BH27" s="564"/>
      <c r="BI27" s="564"/>
      <c r="BJ27" s="564"/>
      <c r="BK27" s="564"/>
      <c r="BL27" s="564"/>
      <c r="BM27" s="565"/>
      <c r="BN27" s="569"/>
      <c r="BO27" s="570"/>
      <c r="BP27" s="570"/>
      <c r="BQ27" s="570"/>
      <c r="BR27" s="570"/>
      <c r="BS27" s="570"/>
      <c r="BT27" s="570"/>
      <c r="BU27" s="570"/>
      <c r="BV27" s="570"/>
      <c r="BW27" s="570"/>
      <c r="BX27" s="570"/>
      <c r="BY27" s="570"/>
      <c r="BZ27" s="570"/>
      <c r="CA27" s="570"/>
      <c r="CB27" s="571"/>
    </row>
    <row r="28" spans="1:80" ht="12.75">
      <c r="A28" s="559">
        <v>2</v>
      </c>
      <c r="B28" s="560"/>
      <c r="C28" s="560"/>
      <c r="D28" s="561"/>
      <c r="E28" s="672" t="s">
        <v>439</v>
      </c>
      <c r="F28" s="600"/>
      <c r="G28" s="600"/>
      <c r="H28" s="600"/>
      <c r="I28" s="600"/>
      <c r="J28" s="600"/>
      <c r="K28" s="600"/>
      <c r="L28" s="600"/>
      <c r="M28" s="600"/>
      <c r="N28" s="600"/>
      <c r="O28" s="600"/>
      <c r="P28" s="600"/>
      <c r="Q28" s="600"/>
      <c r="R28" s="600"/>
      <c r="S28" s="600"/>
      <c r="T28" s="600"/>
      <c r="U28" s="600"/>
      <c r="V28" s="600"/>
      <c r="W28" s="600"/>
      <c r="X28" s="600"/>
      <c r="Y28" s="600"/>
      <c r="Z28" s="600"/>
      <c r="AA28" s="600"/>
      <c r="AB28" s="600"/>
      <c r="AC28" s="600"/>
      <c r="AD28" s="600"/>
      <c r="AE28" s="600"/>
      <c r="AF28" s="600"/>
      <c r="AG28" s="600"/>
      <c r="AH28" s="600"/>
      <c r="AI28" s="600"/>
      <c r="AJ28" s="600"/>
      <c r="AK28" s="600"/>
      <c r="AL28" s="600"/>
      <c r="AM28" s="600"/>
      <c r="AN28" s="600"/>
      <c r="AO28" s="600"/>
      <c r="AP28" s="600"/>
      <c r="AQ28" s="600"/>
      <c r="AR28" s="600"/>
      <c r="AS28" s="600"/>
      <c r="AT28" s="600"/>
      <c r="AU28" s="600"/>
      <c r="AV28" s="600"/>
      <c r="AW28" s="600"/>
      <c r="AX28" s="600"/>
      <c r="AY28" s="600"/>
      <c r="AZ28" s="600"/>
      <c r="BA28" s="600"/>
      <c r="BB28" s="600"/>
      <c r="BC28" s="601"/>
      <c r="BD28" s="563">
        <v>3</v>
      </c>
      <c r="BE28" s="564"/>
      <c r="BF28" s="564"/>
      <c r="BG28" s="564"/>
      <c r="BH28" s="564"/>
      <c r="BI28" s="564"/>
      <c r="BJ28" s="564"/>
      <c r="BK28" s="564"/>
      <c r="BL28" s="564"/>
      <c r="BM28" s="565"/>
      <c r="BN28" s="569">
        <v>12000</v>
      </c>
      <c r="BO28" s="570"/>
      <c r="BP28" s="570"/>
      <c r="BQ28" s="570"/>
      <c r="BR28" s="570"/>
      <c r="BS28" s="570"/>
      <c r="BT28" s="570"/>
      <c r="BU28" s="570"/>
      <c r="BV28" s="570"/>
      <c r="BW28" s="570"/>
      <c r="BX28" s="570"/>
      <c r="BY28" s="570"/>
      <c r="BZ28" s="570"/>
      <c r="CA28" s="570"/>
      <c r="CB28" s="571"/>
    </row>
    <row r="29" spans="1:80" ht="12.75">
      <c r="A29" s="559"/>
      <c r="B29" s="560"/>
      <c r="C29" s="560"/>
      <c r="D29" s="561"/>
      <c r="E29" s="599" t="s">
        <v>358</v>
      </c>
      <c r="F29" s="600"/>
      <c r="G29" s="600"/>
      <c r="H29" s="600"/>
      <c r="I29" s="600"/>
      <c r="J29" s="600"/>
      <c r="K29" s="600"/>
      <c r="L29" s="600"/>
      <c r="M29" s="600"/>
      <c r="N29" s="600"/>
      <c r="O29" s="600"/>
      <c r="P29" s="600"/>
      <c r="Q29" s="600"/>
      <c r="R29" s="600"/>
      <c r="S29" s="600"/>
      <c r="T29" s="600"/>
      <c r="U29" s="600"/>
      <c r="V29" s="600"/>
      <c r="W29" s="600"/>
      <c r="X29" s="600"/>
      <c r="Y29" s="600"/>
      <c r="Z29" s="600"/>
      <c r="AA29" s="600"/>
      <c r="AB29" s="600"/>
      <c r="AC29" s="600"/>
      <c r="AD29" s="600"/>
      <c r="AE29" s="600"/>
      <c r="AF29" s="600"/>
      <c r="AG29" s="600"/>
      <c r="AH29" s="600"/>
      <c r="AI29" s="600"/>
      <c r="AJ29" s="600"/>
      <c r="AK29" s="600"/>
      <c r="AL29" s="600"/>
      <c r="AM29" s="600"/>
      <c r="AN29" s="600"/>
      <c r="AO29" s="600"/>
      <c r="AP29" s="600"/>
      <c r="AQ29" s="600"/>
      <c r="AR29" s="600"/>
      <c r="AS29" s="600"/>
      <c r="AT29" s="600"/>
      <c r="AU29" s="600"/>
      <c r="AV29" s="600"/>
      <c r="AW29" s="600"/>
      <c r="AX29" s="600"/>
      <c r="AY29" s="600"/>
      <c r="AZ29" s="600"/>
      <c r="BA29" s="600"/>
      <c r="BB29" s="600"/>
      <c r="BC29" s="601"/>
      <c r="BD29" s="563"/>
      <c r="BE29" s="564"/>
      <c r="BF29" s="564"/>
      <c r="BG29" s="564"/>
      <c r="BH29" s="564"/>
      <c r="BI29" s="564"/>
      <c r="BJ29" s="564"/>
      <c r="BK29" s="564"/>
      <c r="BL29" s="564"/>
      <c r="BM29" s="565"/>
      <c r="BN29" s="614">
        <v>40000</v>
      </c>
      <c r="BO29" s="615"/>
      <c r="BP29" s="615"/>
      <c r="BQ29" s="615"/>
      <c r="BR29" s="615"/>
      <c r="BS29" s="615"/>
      <c r="BT29" s="615"/>
      <c r="BU29" s="615"/>
      <c r="BV29" s="615"/>
      <c r="BW29" s="615"/>
      <c r="BX29" s="615"/>
      <c r="BY29" s="615"/>
      <c r="BZ29" s="615"/>
      <c r="CA29" s="615"/>
      <c r="CB29" s="616"/>
    </row>
    <row r="30" spans="1:80" ht="12.75">
      <c r="A30" s="559"/>
      <c r="B30" s="560"/>
      <c r="C30" s="560"/>
      <c r="D30" s="561"/>
      <c r="E30" s="599"/>
      <c r="F30" s="600"/>
      <c r="G30" s="600"/>
      <c r="H30" s="600"/>
      <c r="I30" s="600"/>
      <c r="J30" s="600"/>
      <c r="K30" s="600"/>
      <c r="L30" s="600"/>
      <c r="M30" s="600"/>
      <c r="N30" s="600"/>
      <c r="O30" s="600"/>
      <c r="P30" s="600"/>
      <c r="Q30" s="600"/>
      <c r="R30" s="600"/>
      <c r="S30" s="600"/>
      <c r="T30" s="600"/>
      <c r="U30" s="600"/>
      <c r="V30" s="600"/>
      <c r="W30" s="600"/>
      <c r="X30" s="600"/>
      <c r="Y30" s="600"/>
      <c r="Z30" s="600"/>
      <c r="AA30" s="600"/>
      <c r="AB30" s="600"/>
      <c r="AC30" s="600"/>
      <c r="AD30" s="600"/>
      <c r="AE30" s="600"/>
      <c r="AF30" s="600"/>
      <c r="AG30" s="600"/>
      <c r="AH30" s="600"/>
      <c r="AI30" s="600"/>
      <c r="AJ30" s="600"/>
      <c r="AK30" s="600"/>
      <c r="AL30" s="600"/>
      <c r="AM30" s="600"/>
      <c r="AN30" s="600"/>
      <c r="AO30" s="600"/>
      <c r="AP30" s="600"/>
      <c r="AQ30" s="600"/>
      <c r="AR30" s="600"/>
      <c r="AS30" s="600"/>
      <c r="AT30" s="600"/>
      <c r="AU30" s="600"/>
      <c r="AV30" s="600"/>
      <c r="AW30" s="600"/>
      <c r="AX30" s="600"/>
      <c r="AY30" s="600"/>
      <c r="AZ30" s="600"/>
      <c r="BA30" s="600"/>
      <c r="BB30" s="600"/>
      <c r="BC30" s="601"/>
      <c r="BD30" s="563"/>
      <c r="BE30" s="564"/>
      <c r="BF30" s="564"/>
      <c r="BG30" s="564"/>
      <c r="BH30" s="564"/>
      <c r="BI30" s="564"/>
      <c r="BJ30" s="564"/>
      <c r="BK30" s="564"/>
      <c r="BL30" s="564"/>
      <c r="BM30" s="565"/>
      <c r="BN30" s="614"/>
      <c r="BO30" s="615"/>
      <c r="BP30" s="615"/>
      <c r="BQ30" s="615"/>
      <c r="BR30" s="615"/>
      <c r="BS30" s="615"/>
      <c r="BT30" s="615"/>
      <c r="BU30" s="615"/>
      <c r="BV30" s="615"/>
      <c r="BW30" s="615"/>
      <c r="BX30" s="615"/>
      <c r="BY30" s="615"/>
      <c r="BZ30" s="615"/>
      <c r="CA30" s="615"/>
      <c r="CB30" s="616"/>
    </row>
    <row r="31" spans="1:80" s="217" customFormat="1" ht="12.75">
      <c r="A31" s="658"/>
      <c r="B31" s="659"/>
      <c r="C31" s="659"/>
      <c r="D31" s="660"/>
      <c r="E31" s="575" t="s">
        <v>183</v>
      </c>
      <c r="F31" s="576"/>
      <c r="G31" s="576"/>
      <c r="H31" s="576"/>
      <c r="I31" s="576"/>
      <c r="J31" s="576"/>
      <c r="K31" s="576"/>
      <c r="L31" s="576"/>
      <c r="M31" s="576"/>
      <c r="N31" s="576"/>
      <c r="O31" s="576"/>
      <c r="P31" s="576"/>
      <c r="Q31" s="576"/>
      <c r="R31" s="576"/>
      <c r="S31" s="576"/>
      <c r="T31" s="576"/>
      <c r="U31" s="576"/>
      <c r="V31" s="576"/>
      <c r="W31" s="576"/>
      <c r="X31" s="576"/>
      <c r="Y31" s="576"/>
      <c r="Z31" s="576"/>
      <c r="AA31" s="576"/>
      <c r="AB31" s="576"/>
      <c r="AC31" s="576"/>
      <c r="AD31" s="576"/>
      <c r="AE31" s="576"/>
      <c r="AF31" s="576"/>
      <c r="AG31" s="576"/>
      <c r="AH31" s="576"/>
      <c r="AI31" s="576"/>
      <c r="AJ31" s="576"/>
      <c r="AK31" s="576"/>
      <c r="AL31" s="576"/>
      <c r="AM31" s="576"/>
      <c r="AN31" s="576"/>
      <c r="AO31" s="576"/>
      <c r="AP31" s="576"/>
      <c r="AQ31" s="576"/>
      <c r="AR31" s="576"/>
      <c r="AS31" s="576"/>
      <c r="AT31" s="576"/>
      <c r="AU31" s="576"/>
      <c r="AV31" s="576"/>
      <c r="AW31" s="576"/>
      <c r="AX31" s="576"/>
      <c r="AY31" s="576"/>
      <c r="AZ31" s="576"/>
      <c r="BA31" s="576"/>
      <c r="BB31" s="576"/>
      <c r="BC31" s="577"/>
      <c r="BD31" s="602" t="s">
        <v>103</v>
      </c>
      <c r="BE31" s="603"/>
      <c r="BF31" s="603"/>
      <c r="BG31" s="603"/>
      <c r="BH31" s="603"/>
      <c r="BI31" s="603"/>
      <c r="BJ31" s="603"/>
      <c r="BK31" s="603"/>
      <c r="BL31" s="603"/>
      <c r="BM31" s="604"/>
      <c r="BN31" s="655">
        <f>SUM(BN27:CB30)</f>
        <v>52000</v>
      </c>
      <c r="BO31" s="656"/>
      <c r="BP31" s="656"/>
      <c r="BQ31" s="656"/>
      <c r="BR31" s="656"/>
      <c r="BS31" s="656"/>
      <c r="BT31" s="656"/>
      <c r="BU31" s="656"/>
      <c r="BV31" s="656"/>
      <c r="BW31" s="656"/>
      <c r="BX31" s="656"/>
      <c r="BY31" s="656"/>
      <c r="BZ31" s="656"/>
      <c r="CA31" s="656"/>
      <c r="CB31" s="657"/>
    </row>
    <row r="32" s="18" customFormat="1" ht="15.75"/>
    <row r="33" spans="1:80" s="194" customFormat="1" ht="15.75">
      <c r="A33" s="523" t="s">
        <v>274</v>
      </c>
      <c r="B33" s="523"/>
      <c r="C33" s="523"/>
      <c r="D33" s="523"/>
      <c r="E33" s="523"/>
      <c r="F33" s="523"/>
      <c r="G33" s="523"/>
      <c r="H33" s="523"/>
      <c r="I33" s="523"/>
      <c r="J33" s="523"/>
      <c r="K33" s="523"/>
      <c r="L33" s="523"/>
      <c r="M33" s="523"/>
      <c r="N33" s="523"/>
      <c r="O33" s="523"/>
      <c r="P33" s="523"/>
      <c r="Q33" s="523"/>
      <c r="R33" s="523"/>
      <c r="S33" s="523"/>
      <c r="T33" s="523"/>
      <c r="U33" s="523"/>
      <c r="V33" s="523"/>
      <c r="W33" s="523"/>
      <c r="X33" s="523"/>
      <c r="Y33" s="523"/>
      <c r="Z33" s="523"/>
      <c r="AA33" s="523"/>
      <c r="AB33" s="523"/>
      <c r="AC33" s="523"/>
      <c r="AD33" s="523"/>
      <c r="AE33" s="523"/>
      <c r="AF33" s="523"/>
      <c r="AG33" s="523"/>
      <c r="AH33" s="523"/>
      <c r="AI33" s="523"/>
      <c r="AJ33" s="523"/>
      <c r="AK33" s="523"/>
      <c r="AL33" s="523"/>
      <c r="AM33" s="523"/>
      <c r="AN33" s="523"/>
      <c r="AO33" s="523"/>
      <c r="AP33" s="523"/>
      <c r="AQ33" s="523"/>
      <c r="AR33" s="523"/>
      <c r="AS33" s="523"/>
      <c r="AT33" s="523"/>
      <c r="AU33" s="523"/>
      <c r="AV33" s="523"/>
      <c r="AW33" s="523"/>
      <c r="AX33" s="523"/>
      <c r="AY33" s="523"/>
      <c r="AZ33" s="523"/>
      <c r="BA33" s="523"/>
      <c r="BB33" s="523"/>
      <c r="BC33" s="523"/>
      <c r="BD33" s="523"/>
      <c r="BE33" s="523"/>
      <c r="BF33" s="523"/>
      <c r="BG33" s="523"/>
      <c r="BH33" s="523"/>
      <c r="BI33" s="523"/>
      <c r="BJ33" s="523"/>
      <c r="BK33" s="523"/>
      <c r="BL33" s="523"/>
      <c r="BM33" s="523"/>
      <c r="BN33" s="523"/>
      <c r="BO33" s="523"/>
      <c r="BP33" s="523"/>
      <c r="BQ33" s="523"/>
      <c r="BR33" s="523"/>
      <c r="BS33" s="523"/>
      <c r="BT33" s="523"/>
      <c r="BU33" s="523"/>
      <c r="BV33" s="523"/>
      <c r="BW33" s="523"/>
      <c r="BX33" s="523"/>
      <c r="BY33" s="523"/>
      <c r="BZ33" s="523"/>
      <c r="CA33" s="523"/>
      <c r="CB33" s="523"/>
    </row>
    <row r="34" spans="1:80" s="194" customFormat="1" ht="15.75">
      <c r="A34" s="523" t="s">
        <v>275</v>
      </c>
      <c r="B34" s="523"/>
      <c r="C34" s="523"/>
      <c r="D34" s="523"/>
      <c r="E34" s="523"/>
      <c r="F34" s="523"/>
      <c r="G34" s="523"/>
      <c r="H34" s="523"/>
      <c r="I34" s="523"/>
      <c r="J34" s="523"/>
      <c r="K34" s="523"/>
      <c r="L34" s="523"/>
      <c r="M34" s="523"/>
      <c r="N34" s="523"/>
      <c r="O34" s="523"/>
      <c r="P34" s="523"/>
      <c r="Q34" s="523"/>
      <c r="R34" s="523"/>
      <c r="S34" s="523"/>
      <c r="T34" s="523"/>
      <c r="U34" s="523"/>
      <c r="V34" s="523"/>
      <c r="W34" s="523"/>
      <c r="X34" s="523"/>
      <c r="Y34" s="523"/>
      <c r="Z34" s="523"/>
      <c r="AA34" s="523"/>
      <c r="AB34" s="523"/>
      <c r="AC34" s="523"/>
      <c r="AD34" s="523"/>
      <c r="AE34" s="523"/>
      <c r="AF34" s="523"/>
      <c r="AG34" s="523"/>
      <c r="AH34" s="523"/>
      <c r="AI34" s="523"/>
      <c r="AJ34" s="523"/>
      <c r="AK34" s="523"/>
      <c r="AL34" s="523"/>
      <c r="AM34" s="523"/>
      <c r="AN34" s="523"/>
      <c r="AO34" s="523"/>
      <c r="AP34" s="523"/>
      <c r="AQ34" s="523"/>
      <c r="AR34" s="523"/>
      <c r="AS34" s="523"/>
      <c r="AT34" s="523"/>
      <c r="AU34" s="523"/>
      <c r="AV34" s="523"/>
      <c r="AW34" s="523"/>
      <c r="AX34" s="523"/>
      <c r="AY34" s="523"/>
      <c r="AZ34" s="523"/>
      <c r="BA34" s="523"/>
      <c r="BB34" s="523"/>
      <c r="BC34" s="523"/>
      <c r="BD34" s="523"/>
      <c r="BE34" s="523"/>
      <c r="BF34" s="523"/>
      <c r="BG34" s="523"/>
      <c r="BH34" s="523"/>
      <c r="BI34" s="523"/>
      <c r="BJ34" s="523"/>
      <c r="BK34" s="523"/>
      <c r="BL34" s="523"/>
      <c r="BM34" s="523"/>
      <c r="BN34" s="523"/>
      <c r="BO34" s="523"/>
      <c r="BP34" s="523"/>
      <c r="BQ34" s="523"/>
      <c r="BR34" s="523"/>
      <c r="BS34" s="523"/>
      <c r="BT34" s="523"/>
      <c r="BU34" s="523"/>
      <c r="BV34" s="523"/>
      <c r="BW34" s="523"/>
      <c r="BX34" s="523"/>
      <c r="BY34" s="523"/>
      <c r="BZ34" s="523"/>
      <c r="CA34" s="523"/>
      <c r="CB34" s="523"/>
    </row>
    <row r="35" spans="1:80" s="196" customFormat="1" ht="9.75">
      <c r="A35" s="195"/>
      <c r="B35" s="195"/>
      <c r="C35" s="195"/>
      <c r="D35" s="195"/>
      <c r="E35" s="195"/>
      <c r="F35" s="195"/>
      <c r="G35" s="195"/>
      <c r="H35" s="195"/>
      <c r="I35" s="195"/>
      <c r="J35" s="195"/>
      <c r="K35" s="195"/>
      <c r="L35" s="195"/>
      <c r="M35" s="195"/>
      <c r="N35" s="195"/>
      <c r="O35" s="195"/>
      <c r="P35" s="195"/>
      <c r="Q35" s="195"/>
      <c r="R35" s="195"/>
      <c r="S35" s="195"/>
      <c r="T35" s="195"/>
      <c r="U35" s="195"/>
      <c r="V35" s="195"/>
      <c r="W35" s="195"/>
      <c r="X35" s="195"/>
      <c r="Y35" s="195"/>
      <c r="Z35" s="195"/>
      <c r="AA35" s="195"/>
      <c r="AB35" s="195"/>
      <c r="AC35" s="195"/>
      <c r="AD35" s="195"/>
      <c r="AE35" s="195"/>
      <c r="AF35" s="195"/>
      <c r="AG35" s="195"/>
      <c r="AH35" s="195"/>
      <c r="AI35" s="195"/>
      <c r="AJ35" s="195"/>
      <c r="AK35" s="195"/>
      <c r="AL35" s="195"/>
      <c r="AM35" s="195"/>
      <c r="AN35" s="195"/>
      <c r="AO35" s="195"/>
      <c r="AP35" s="195"/>
      <c r="AQ35" s="195"/>
      <c r="AR35" s="195"/>
      <c r="AS35" s="195"/>
      <c r="AT35" s="195"/>
      <c r="AU35" s="195"/>
      <c r="AV35" s="195"/>
      <c r="AW35" s="195"/>
      <c r="AX35" s="195"/>
      <c r="AY35" s="195"/>
      <c r="AZ35" s="195"/>
      <c r="BA35" s="195"/>
      <c r="BB35" s="195"/>
      <c r="BC35" s="195"/>
      <c r="BD35" s="195"/>
      <c r="BE35" s="195"/>
      <c r="BF35" s="195"/>
      <c r="BG35" s="195"/>
      <c r="BH35" s="195"/>
      <c r="BI35" s="195"/>
      <c r="BJ35" s="195"/>
      <c r="BK35" s="195"/>
      <c r="BL35" s="195"/>
      <c r="BM35" s="195"/>
      <c r="BN35" s="195"/>
      <c r="BO35" s="195"/>
      <c r="BP35" s="195"/>
      <c r="BQ35" s="195"/>
      <c r="BR35" s="195"/>
      <c r="BS35" s="195"/>
      <c r="BT35" s="195"/>
      <c r="BU35" s="195"/>
      <c r="BV35" s="195"/>
      <c r="BW35" s="195"/>
      <c r="BX35" s="195"/>
      <c r="BY35" s="195"/>
      <c r="BZ35" s="195"/>
      <c r="CA35" s="195"/>
      <c r="CB35" s="195"/>
    </row>
    <row r="36" spans="1:80" ht="12.75">
      <c r="A36" s="520" t="s">
        <v>17</v>
      </c>
      <c r="B36" s="521"/>
      <c r="C36" s="521"/>
      <c r="D36" s="522"/>
      <c r="E36" s="520" t="s">
        <v>185</v>
      </c>
      <c r="F36" s="521"/>
      <c r="G36" s="521"/>
      <c r="H36" s="521"/>
      <c r="I36" s="521"/>
      <c r="J36" s="521"/>
      <c r="K36" s="521"/>
      <c r="L36" s="521"/>
      <c r="M36" s="521"/>
      <c r="N36" s="521"/>
      <c r="O36" s="521"/>
      <c r="P36" s="521"/>
      <c r="Q36" s="521"/>
      <c r="R36" s="521"/>
      <c r="S36" s="521"/>
      <c r="T36" s="521"/>
      <c r="U36" s="521"/>
      <c r="V36" s="521"/>
      <c r="W36" s="521"/>
      <c r="X36" s="521"/>
      <c r="Y36" s="521"/>
      <c r="Z36" s="521"/>
      <c r="AA36" s="521"/>
      <c r="AB36" s="521"/>
      <c r="AC36" s="521"/>
      <c r="AD36" s="521"/>
      <c r="AE36" s="521"/>
      <c r="AF36" s="521"/>
      <c r="AG36" s="521"/>
      <c r="AH36" s="521"/>
      <c r="AI36" s="521"/>
      <c r="AJ36" s="521"/>
      <c r="AK36" s="521"/>
      <c r="AL36" s="521"/>
      <c r="AM36" s="521"/>
      <c r="AN36" s="521"/>
      <c r="AO36" s="521"/>
      <c r="AP36" s="521"/>
      <c r="AQ36" s="521"/>
      <c r="AR36" s="522"/>
      <c r="AS36" s="520" t="s">
        <v>187</v>
      </c>
      <c r="AT36" s="521"/>
      <c r="AU36" s="521"/>
      <c r="AV36" s="521"/>
      <c r="AW36" s="521"/>
      <c r="AX36" s="521"/>
      <c r="AY36" s="521"/>
      <c r="AZ36" s="521"/>
      <c r="BA36" s="521"/>
      <c r="BB36" s="522"/>
      <c r="BC36" s="520" t="s">
        <v>276</v>
      </c>
      <c r="BD36" s="521"/>
      <c r="BE36" s="521"/>
      <c r="BF36" s="521"/>
      <c r="BG36" s="521"/>
      <c r="BH36" s="521"/>
      <c r="BI36" s="521"/>
      <c r="BJ36" s="521"/>
      <c r="BK36" s="521"/>
      <c r="BL36" s="521"/>
      <c r="BM36" s="522"/>
      <c r="BN36" s="520" t="s">
        <v>188</v>
      </c>
      <c r="BO36" s="521"/>
      <c r="BP36" s="521"/>
      <c r="BQ36" s="521"/>
      <c r="BR36" s="521"/>
      <c r="BS36" s="521"/>
      <c r="BT36" s="521"/>
      <c r="BU36" s="521"/>
      <c r="BV36" s="521"/>
      <c r="BW36" s="521"/>
      <c r="BX36" s="521"/>
      <c r="BY36" s="521"/>
      <c r="BZ36" s="521"/>
      <c r="CA36" s="521"/>
      <c r="CB36" s="522"/>
    </row>
    <row r="37" spans="1:80" ht="12.75">
      <c r="A37" s="517" t="s">
        <v>18</v>
      </c>
      <c r="B37" s="518"/>
      <c r="C37" s="518"/>
      <c r="D37" s="519"/>
      <c r="E37" s="517"/>
      <c r="F37" s="518"/>
      <c r="G37" s="518"/>
      <c r="H37" s="518"/>
      <c r="I37" s="518"/>
      <c r="J37" s="518"/>
      <c r="K37" s="518"/>
      <c r="L37" s="518"/>
      <c r="M37" s="518"/>
      <c r="N37" s="518"/>
      <c r="O37" s="518"/>
      <c r="P37" s="518"/>
      <c r="Q37" s="518"/>
      <c r="R37" s="518"/>
      <c r="S37" s="518"/>
      <c r="T37" s="518"/>
      <c r="U37" s="518"/>
      <c r="V37" s="518"/>
      <c r="W37" s="518"/>
      <c r="X37" s="518"/>
      <c r="Y37" s="518"/>
      <c r="Z37" s="518"/>
      <c r="AA37" s="518"/>
      <c r="AB37" s="518"/>
      <c r="AC37" s="518"/>
      <c r="AD37" s="518"/>
      <c r="AE37" s="518"/>
      <c r="AF37" s="518"/>
      <c r="AG37" s="518"/>
      <c r="AH37" s="518"/>
      <c r="AI37" s="518"/>
      <c r="AJ37" s="518"/>
      <c r="AK37" s="518"/>
      <c r="AL37" s="518"/>
      <c r="AM37" s="518"/>
      <c r="AN37" s="518"/>
      <c r="AO37" s="518"/>
      <c r="AP37" s="518"/>
      <c r="AQ37" s="518"/>
      <c r="AR37" s="519"/>
      <c r="AS37" s="517"/>
      <c r="AT37" s="518"/>
      <c r="AU37" s="518"/>
      <c r="AV37" s="518"/>
      <c r="AW37" s="518"/>
      <c r="AX37" s="518"/>
      <c r="AY37" s="518"/>
      <c r="AZ37" s="518"/>
      <c r="BA37" s="518"/>
      <c r="BB37" s="519"/>
      <c r="BC37" s="517" t="s">
        <v>277</v>
      </c>
      <c r="BD37" s="518"/>
      <c r="BE37" s="518"/>
      <c r="BF37" s="518"/>
      <c r="BG37" s="518"/>
      <c r="BH37" s="518"/>
      <c r="BI37" s="518"/>
      <c r="BJ37" s="518"/>
      <c r="BK37" s="518"/>
      <c r="BL37" s="518"/>
      <c r="BM37" s="519"/>
      <c r="BN37" s="517" t="s">
        <v>278</v>
      </c>
      <c r="BO37" s="518"/>
      <c r="BP37" s="518"/>
      <c r="BQ37" s="518"/>
      <c r="BR37" s="518"/>
      <c r="BS37" s="518"/>
      <c r="BT37" s="518"/>
      <c r="BU37" s="518"/>
      <c r="BV37" s="518"/>
      <c r="BW37" s="518"/>
      <c r="BX37" s="518"/>
      <c r="BY37" s="518"/>
      <c r="BZ37" s="518"/>
      <c r="CA37" s="518"/>
      <c r="CB37" s="519"/>
    </row>
    <row r="38" spans="1:80" ht="12.75">
      <c r="A38" s="517"/>
      <c r="B38" s="518"/>
      <c r="C38" s="518"/>
      <c r="D38" s="519"/>
      <c r="E38" s="517"/>
      <c r="F38" s="518"/>
      <c r="G38" s="518"/>
      <c r="H38" s="518"/>
      <c r="I38" s="518"/>
      <c r="J38" s="518"/>
      <c r="K38" s="518"/>
      <c r="L38" s="518"/>
      <c r="M38" s="518"/>
      <c r="N38" s="518"/>
      <c r="O38" s="518"/>
      <c r="P38" s="518"/>
      <c r="Q38" s="518"/>
      <c r="R38" s="518"/>
      <c r="S38" s="518"/>
      <c r="T38" s="518"/>
      <c r="U38" s="518"/>
      <c r="V38" s="518"/>
      <c r="W38" s="518"/>
      <c r="X38" s="518"/>
      <c r="Y38" s="518"/>
      <c r="Z38" s="518"/>
      <c r="AA38" s="518"/>
      <c r="AB38" s="518"/>
      <c r="AC38" s="518"/>
      <c r="AD38" s="518"/>
      <c r="AE38" s="518"/>
      <c r="AF38" s="518"/>
      <c r="AG38" s="518"/>
      <c r="AH38" s="518"/>
      <c r="AI38" s="518"/>
      <c r="AJ38" s="518"/>
      <c r="AK38" s="518"/>
      <c r="AL38" s="518"/>
      <c r="AM38" s="518"/>
      <c r="AN38" s="518"/>
      <c r="AO38" s="518"/>
      <c r="AP38" s="518"/>
      <c r="AQ38" s="518"/>
      <c r="AR38" s="519"/>
      <c r="AS38" s="517"/>
      <c r="AT38" s="518"/>
      <c r="AU38" s="518"/>
      <c r="AV38" s="518"/>
      <c r="AW38" s="518"/>
      <c r="AX38" s="518"/>
      <c r="AY38" s="518"/>
      <c r="AZ38" s="518"/>
      <c r="BA38" s="518"/>
      <c r="BB38" s="519"/>
      <c r="BC38" s="517" t="s">
        <v>195</v>
      </c>
      <c r="BD38" s="518"/>
      <c r="BE38" s="518"/>
      <c r="BF38" s="518"/>
      <c r="BG38" s="518"/>
      <c r="BH38" s="518"/>
      <c r="BI38" s="518"/>
      <c r="BJ38" s="518"/>
      <c r="BK38" s="518"/>
      <c r="BL38" s="518"/>
      <c r="BM38" s="519"/>
      <c r="BN38" s="517"/>
      <c r="BO38" s="518"/>
      <c r="BP38" s="518"/>
      <c r="BQ38" s="518"/>
      <c r="BR38" s="518"/>
      <c r="BS38" s="518"/>
      <c r="BT38" s="518"/>
      <c r="BU38" s="518"/>
      <c r="BV38" s="518"/>
      <c r="BW38" s="518"/>
      <c r="BX38" s="518"/>
      <c r="BY38" s="518"/>
      <c r="BZ38" s="518"/>
      <c r="CA38" s="518"/>
      <c r="CB38" s="519"/>
    </row>
    <row r="39" spans="1:80" ht="12.75">
      <c r="A39" s="524"/>
      <c r="B39" s="525"/>
      <c r="C39" s="525"/>
      <c r="D39" s="526"/>
      <c r="E39" s="524">
        <v>1</v>
      </c>
      <c r="F39" s="525"/>
      <c r="G39" s="525"/>
      <c r="H39" s="525"/>
      <c r="I39" s="525"/>
      <c r="J39" s="525"/>
      <c r="K39" s="525"/>
      <c r="L39" s="525"/>
      <c r="M39" s="525"/>
      <c r="N39" s="525"/>
      <c r="O39" s="525"/>
      <c r="P39" s="525"/>
      <c r="Q39" s="525"/>
      <c r="R39" s="525"/>
      <c r="S39" s="525"/>
      <c r="T39" s="525"/>
      <c r="U39" s="525"/>
      <c r="V39" s="525"/>
      <c r="W39" s="525"/>
      <c r="X39" s="525"/>
      <c r="Y39" s="525"/>
      <c r="Z39" s="525"/>
      <c r="AA39" s="525"/>
      <c r="AB39" s="525"/>
      <c r="AC39" s="525"/>
      <c r="AD39" s="525"/>
      <c r="AE39" s="525"/>
      <c r="AF39" s="525"/>
      <c r="AG39" s="525"/>
      <c r="AH39" s="525"/>
      <c r="AI39" s="525"/>
      <c r="AJ39" s="525"/>
      <c r="AK39" s="525"/>
      <c r="AL39" s="525"/>
      <c r="AM39" s="525"/>
      <c r="AN39" s="525"/>
      <c r="AO39" s="525"/>
      <c r="AP39" s="525"/>
      <c r="AQ39" s="525"/>
      <c r="AR39" s="526"/>
      <c r="AS39" s="524">
        <v>2</v>
      </c>
      <c r="AT39" s="525"/>
      <c r="AU39" s="525"/>
      <c r="AV39" s="525"/>
      <c r="AW39" s="525"/>
      <c r="AX39" s="525"/>
      <c r="AY39" s="525"/>
      <c r="AZ39" s="525"/>
      <c r="BA39" s="525"/>
      <c r="BB39" s="526"/>
      <c r="BC39" s="524">
        <v>3</v>
      </c>
      <c r="BD39" s="525"/>
      <c r="BE39" s="525"/>
      <c r="BF39" s="525"/>
      <c r="BG39" s="525"/>
      <c r="BH39" s="525"/>
      <c r="BI39" s="525"/>
      <c r="BJ39" s="525"/>
      <c r="BK39" s="525"/>
      <c r="BL39" s="525"/>
      <c r="BM39" s="526"/>
      <c r="BN39" s="524">
        <v>4</v>
      </c>
      <c r="BO39" s="525"/>
      <c r="BP39" s="525"/>
      <c r="BQ39" s="525"/>
      <c r="BR39" s="525"/>
      <c r="BS39" s="525"/>
      <c r="BT39" s="525"/>
      <c r="BU39" s="525"/>
      <c r="BV39" s="525"/>
      <c r="BW39" s="525"/>
      <c r="BX39" s="525"/>
      <c r="BY39" s="525"/>
      <c r="BZ39" s="525"/>
      <c r="CA39" s="525"/>
      <c r="CB39" s="526"/>
    </row>
    <row r="40" spans="1:80" ht="12.75">
      <c r="A40" s="559">
        <v>1</v>
      </c>
      <c r="B40" s="560"/>
      <c r="C40" s="560"/>
      <c r="D40" s="561"/>
      <c r="E40" s="671" t="s">
        <v>297</v>
      </c>
      <c r="F40" s="560"/>
      <c r="G40" s="560"/>
      <c r="H40" s="560"/>
      <c r="I40" s="560"/>
      <c r="J40" s="560"/>
      <c r="K40" s="560"/>
      <c r="L40" s="560"/>
      <c r="M40" s="560"/>
      <c r="N40" s="560"/>
      <c r="O40" s="560"/>
      <c r="P40" s="560"/>
      <c r="Q40" s="560"/>
      <c r="R40" s="560"/>
      <c r="S40" s="560"/>
      <c r="T40" s="560"/>
      <c r="U40" s="560"/>
      <c r="V40" s="560"/>
      <c r="W40" s="560"/>
      <c r="X40" s="560"/>
      <c r="Y40" s="560"/>
      <c r="Z40" s="560"/>
      <c r="AA40" s="560"/>
      <c r="AB40" s="560"/>
      <c r="AC40" s="560"/>
      <c r="AD40" s="560"/>
      <c r="AE40" s="560"/>
      <c r="AF40" s="560"/>
      <c r="AG40" s="560"/>
      <c r="AH40" s="560"/>
      <c r="AI40" s="560"/>
      <c r="AJ40" s="560"/>
      <c r="AK40" s="560"/>
      <c r="AL40" s="560"/>
      <c r="AM40" s="560"/>
      <c r="AN40" s="560"/>
      <c r="AO40" s="560"/>
      <c r="AP40" s="560"/>
      <c r="AQ40" s="560"/>
      <c r="AR40" s="561"/>
      <c r="AS40" s="556"/>
      <c r="AT40" s="557"/>
      <c r="AU40" s="557"/>
      <c r="AV40" s="557"/>
      <c r="AW40" s="557"/>
      <c r="AX40" s="557"/>
      <c r="AY40" s="557"/>
      <c r="AZ40" s="557"/>
      <c r="BA40" s="557"/>
      <c r="BB40" s="558"/>
      <c r="BC40" s="684"/>
      <c r="BD40" s="564"/>
      <c r="BE40" s="564"/>
      <c r="BF40" s="564"/>
      <c r="BG40" s="564"/>
      <c r="BH40" s="564"/>
      <c r="BI40" s="564"/>
      <c r="BJ40" s="564"/>
      <c r="BK40" s="564"/>
      <c r="BL40" s="564"/>
      <c r="BM40" s="565"/>
      <c r="BN40" s="673"/>
      <c r="BO40" s="674"/>
      <c r="BP40" s="674"/>
      <c r="BQ40" s="674"/>
      <c r="BR40" s="674"/>
      <c r="BS40" s="674"/>
      <c r="BT40" s="674"/>
      <c r="BU40" s="674"/>
      <c r="BV40" s="674"/>
      <c r="BW40" s="674"/>
      <c r="BX40" s="674"/>
      <c r="BY40" s="674"/>
      <c r="BZ40" s="674"/>
      <c r="CA40" s="674"/>
      <c r="CB40" s="675"/>
    </row>
    <row r="41" spans="1:80" ht="12.75">
      <c r="A41" s="559">
        <v>2</v>
      </c>
      <c r="B41" s="560"/>
      <c r="C41" s="560"/>
      <c r="D41" s="561"/>
      <c r="E41" s="671" t="s">
        <v>298</v>
      </c>
      <c r="F41" s="560"/>
      <c r="G41" s="560"/>
      <c r="H41" s="560"/>
      <c r="I41" s="560"/>
      <c r="J41" s="560"/>
      <c r="K41" s="560"/>
      <c r="L41" s="560"/>
      <c r="M41" s="560"/>
      <c r="N41" s="560"/>
      <c r="O41" s="560"/>
      <c r="P41" s="560"/>
      <c r="Q41" s="560"/>
      <c r="R41" s="560"/>
      <c r="S41" s="560"/>
      <c r="T41" s="560"/>
      <c r="U41" s="560"/>
      <c r="V41" s="560"/>
      <c r="W41" s="560"/>
      <c r="X41" s="560"/>
      <c r="Y41" s="560"/>
      <c r="Z41" s="560"/>
      <c r="AA41" s="560"/>
      <c r="AB41" s="560"/>
      <c r="AC41" s="560"/>
      <c r="AD41" s="560"/>
      <c r="AE41" s="560"/>
      <c r="AF41" s="560"/>
      <c r="AG41" s="560"/>
      <c r="AH41" s="560"/>
      <c r="AI41" s="560"/>
      <c r="AJ41" s="560"/>
      <c r="AK41" s="560"/>
      <c r="AL41" s="560"/>
      <c r="AM41" s="560"/>
      <c r="AN41" s="560"/>
      <c r="AO41" s="560"/>
      <c r="AP41" s="560"/>
      <c r="AQ41" s="560"/>
      <c r="AR41" s="561"/>
      <c r="AS41" s="556"/>
      <c r="AT41" s="557"/>
      <c r="AU41" s="557"/>
      <c r="AV41" s="557"/>
      <c r="AW41" s="557"/>
      <c r="AX41" s="557"/>
      <c r="AY41" s="557"/>
      <c r="AZ41" s="557"/>
      <c r="BA41" s="557"/>
      <c r="BB41" s="558"/>
      <c r="BC41" s="684"/>
      <c r="BD41" s="564"/>
      <c r="BE41" s="564"/>
      <c r="BF41" s="564"/>
      <c r="BG41" s="564"/>
      <c r="BH41" s="564"/>
      <c r="BI41" s="564"/>
      <c r="BJ41" s="564"/>
      <c r="BK41" s="564"/>
      <c r="BL41" s="564"/>
      <c r="BM41" s="565"/>
      <c r="BN41" s="673">
        <v>0</v>
      </c>
      <c r="BO41" s="674"/>
      <c r="BP41" s="674"/>
      <c r="BQ41" s="674"/>
      <c r="BR41" s="674"/>
      <c r="BS41" s="674"/>
      <c r="BT41" s="674"/>
      <c r="BU41" s="674"/>
      <c r="BV41" s="674"/>
      <c r="BW41" s="674"/>
      <c r="BX41" s="674"/>
      <c r="BY41" s="674"/>
      <c r="BZ41" s="674"/>
      <c r="CA41" s="674"/>
      <c r="CB41" s="675"/>
    </row>
    <row r="42" spans="1:80" ht="12.75">
      <c r="A42" s="559">
        <v>3</v>
      </c>
      <c r="B42" s="560"/>
      <c r="C42" s="560"/>
      <c r="D42" s="561"/>
      <c r="E42" s="559" t="s">
        <v>395</v>
      </c>
      <c r="F42" s="560"/>
      <c r="G42" s="560"/>
      <c r="H42" s="560"/>
      <c r="I42" s="560"/>
      <c r="J42" s="560"/>
      <c r="K42" s="560"/>
      <c r="L42" s="560"/>
      <c r="M42" s="560"/>
      <c r="N42" s="560"/>
      <c r="O42" s="560"/>
      <c r="P42" s="560"/>
      <c r="Q42" s="560"/>
      <c r="R42" s="560"/>
      <c r="S42" s="560"/>
      <c r="T42" s="560"/>
      <c r="U42" s="560"/>
      <c r="V42" s="560"/>
      <c r="W42" s="560"/>
      <c r="X42" s="560"/>
      <c r="Y42" s="560"/>
      <c r="Z42" s="560"/>
      <c r="AA42" s="560"/>
      <c r="AB42" s="560"/>
      <c r="AC42" s="560"/>
      <c r="AD42" s="560"/>
      <c r="AE42" s="560"/>
      <c r="AF42" s="560"/>
      <c r="AG42" s="560"/>
      <c r="AH42" s="560"/>
      <c r="AI42" s="560"/>
      <c r="AJ42" s="560"/>
      <c r="AK42" s="560"/>
      <c r="AL42" s="560"/>
      <c r="AM42" s="560"/>
      <c r="AN42" s="560"/>
      <c r="AO42" s="560"/>
      <c r="AP42" s="560"/>
      <c r="AQ42" s="560"/>
      <c r="AR42" s="561"/>
      <c r="AS42" s="556"/>
      <c r="AT42" s="557"/>
      <c r="AU42" s="557"/>
      <c r="AV42" s="557"/>
      <c r="AW42" s="557"/>
      <c r="AX42" s="557"/>
      <c r="AY42" s="557"/>
      <c r="AZ42" s="557"/>
      <c r="BA42" s="557"/>
      <c r="BB42" s="558"/>
      <c r="BC42" s="684"/>
      <c r="BD42" s="564"/>
      <c r="BE42" s="564"/>
      <c r="BF42" s="564"/>
      <c r="BG42" s="564"/>
      <c r="BH42" s="564"/>
      <c r="BI42" s="564"/>
      <c r="BJ42" s="564"/>
      <c r="BK42" s="564"/>
      <c r="BL42" s="564"/>
      <c r="BM42" s="565"/>
      <c r="BN42" s="673">
        <v>50000</v>
      </c>
      <c r="BO42" s="674"/>
      <c r="BP42" s="674"/>
      <c r="BQ42" s="674"/>
      <c r="BR42" s="674"/>
      <c r="BS42" s="674"/>
      <c r="BT42" s="674"/>
      <c r="BU42" s="674"/>
      <c r="BV42" s="674"/>
      <c r="BW42" s="674"/>
      <c r="BX42" s="674"/>
      <c r="BY42" s="674"/>
      <c r="BZ42" s="674"/>
      <c r="CA42" s="674"/>
      <c r="CB42" s="675"/>
    </row>
    <row r="43" spans="1:80" ht="12.75">
      <c r="A43" s="559"/>
      <c r="B43" s="560"/>
      <c r="C43" s="560"/>
      <c r="D43" s="561"/>
      <c r="E43" s="559" t="s">
        <v>357</v>
      </c>
      <c r="F43" s="560"/>
      <c r="G43" s="560"/>
      <c r="H43" s="560"/>
      <c r="I43" s="560"/>
      <c r="J43" s="560"/>
      <c r="K43" s="560"/>
      <c r="L43" s="560"/>
      <c r="M43" s="560"/>
      <c r="N43" s="560"/>
      <c r="O43" s="560"/>
      <c r="P43" s="560"/>
      <c r="Q43" s="560"/>
      <c r="R43" s="560"/>
      <c r="S43" s="560"/>
      <c r="T43" s="560"/>
      <c r="U43" s="560"/>
      <c r="V43" s="560"/>
      <c r="W43" s="560"/>
      <c r="X43" s="560"/>
      <c r="Y43" s="560"/>
      <c r="Z43" s="560"/>
      <c r="AA43" s="560"/>
      <c r="AB43" s="560"/>
      <c r="AC43" s="560"/>
      <c r="AD43" s="560"/>
      <c r="AE43" s="560"/>
      <c r="AF43" s="560"/>
      <c r="AG43" s="560"/>
      <c r="AH43" s="560"/>
      <c r="AI43" s="560"/>
      <c r="AJ43" s="560"/>
      <c r="AK43" s="560"/>
      <c r="AL43" s="560"/>
      <c r="AM43" s="560"/>
      <c r="AN43" s="560"/>
      <c r="AO43" s="560"/>
      <c r="AP43" s="560"/>
      <c r="AQ43" s="560"/>
      <c r="AR43" s="561"/>
      <c r="AS43" s="556"/>
      <c r="AT43" s="557"/>
      <c r="AU43" s="557"/>
      <c r="AV43" s="557"/>
      <c r="AW43" s="557"/>
      <c r="AX43" s="557"/>
      <c r="AY43" s="557"/>
      <c r="AZ43" s="557"/>
      <c r="BA43" s="557"/>
      <c r="BB43" s="558"/>
      <c r="BC43" s="563"/>
      <c r="BD43" s="564"/>
      <c r="BE43" s="564"/>
      <c r="BF43" s="564"/>
      <c r="BG43" s="564"/>
      <c r="BH43" s="564"/>
      <c r="BI43" s="564"/>
      <c r="BJ43" s="564"/>
      <c r="BK43" s="564"/>
      <c r="BL43" s="564"/>
      <c r="BM43" s="565"/>
      <c r="BN43" s="673">
        <f>62157-25500</f>
        <v>36657</v>
      </c>
      <c r="BO43" s="674"/>
      <c r="BP43" s="674"/>
      <c r="BQ43" s="674"/>
      <c r="BR43" s="674"/>
      <c r="BS43" s="674"/>
      <c r="BT43" s="674"/>
      <c r="BU43" s="674"/>
      <c r="BV43" s="674"/>
      <c r="BW43" s="674"/>
      <c r="BX43" s="674"/>
      <c r="BY43" s="674"/>
      <c r="BZ43" s="674"/>
      <c r="CA43" s="674"/>
      <c r="CB43" s="675"/>
    </row>
    <row r="44" spans="1:80" ht="12.75">
      <c r="A44" s="559"/>
      <c r="B44" s="560"/>
      <c r="C44" s="560"/>
      <c r="D44" s="561"/>
      <c r="E44" s="575" t="s">
        <v>183</v>
      </c>
      <c r="F44" s="576"/>
      <c r="G44" s="576"/>
      <c r="H44" s="576"/>
      <c r="I44" s="576"/>
      <c r="J44" s="576"/>
      <c r="K44" s="576"/>
      <c r="L44" s="576"/>
      <c r="M44" s="576"/>
      <c r="N44" s="576"/>
      <c r="O44" s="576"/>
      <c r="P44" s="576"/>
      <c r="Q44" s="576"/>
      <c r="R44" s="576"/>
      <c r="S44" s="576"/>
      <c r="T44" s="576"/>
      <c r="U44" s="576"/>
      <c r="V44" s="576"/>
      <c r="W44" s="576"/>
      <c r="X44" s="576"/>
      <c r="Y44" s="576"/>
      <c r="Z44" s="576"/>
      <c r="AA44" s="576"/>
      <c r="AB44" s="576"/>
      <c r="AC44" s="576"/>
      <c r="AD44" s="576"/>
      <c r="AE44" s="576"/>
      <c r="AF44" s="576"/>
      <c r="AG44" s="576"/>
      <c r="AH44" s="576"/>
      <c r="AI44" s="576"/>
      <c r="AJ44" s="576"/>
      <c r="AK44" s="576"/>
      <c r="AL44" s="576"/>
      <c r="AM44" s="576"/>
      <c r="AN44" s="576"/>
      <c r="AO44" s="576"/>
      <c r="AP44" s="576"/>
      <c r="AQ44" s="576"/>
      <c r="AR44" s="577"/>
      <c r="AS44" s="578" t="s">
        <v>103</v>
      </c>
      <c r="AT44" s="579"/>
      <c r="AU44" s="579"/>
      <c r="AV44" s="579"/>
      <c r="AW44" s="579"/>
      <c r="AX44" s="579"/>
      <c r="AY44" s="579"/>
      <c r="AZ44" s="579"/>
      <c r="BA44" s="579"/>
      <c r="BB44" s="580"/>
      <c r="BC44" s="602" t="s">
        <v>103</v>
      </c>
      <c r="BD44" s="603"/>
      <c r="BE44" s="603"/>
      <c r="BF44" s="603"/>
      <c r="BG44" s="603"/>
      <c r="BH44" s="603"/>
      <c r="BI44" s="603"/>
      <c r="BJ44" s="603"/>
      <c r="BK44" s="603"/>
      <c r="BL44" s="603"/>
      <c r="BM44" s="604"/>
      <c r="BN44" s="681">
        <f>SUM(BN40:CB43)</f>
        <v>86657</v>
      </c>
      <c r="BO44" s="682"/>
      <c r="BP44" s="682"/>
      <c r="BQ44" s="682"/>
      <c r="BR44" s="682"/>
      <c r="BS44" s="682"/>
      <c r="BT44" s="682"/>
      <c r="BU44" s="682"/>
      <c r="BV44" s="682"/>
      <c r="BW44" s="682"/>
      <c r="BX44" s="682"/>
      <c r="BY44" s="682"/>
      <c r="BZ44" s="682"/>
      <c r="CA44" s="682"/>
      <c r="CB44" s="683"/>
    </row>
    <row r="45" spans="1:80" ht="12.75">
      <c r="A45" s="218"/>
      <c r="B45" s="218"/>
      <c r="C45" s="218"/>
      <c r="D45" s="218"/>
      <c r="E45" s="203"/>
      <c r="F45" s="203"/>
      <c r="G45" s="203"/>
      <c r="H45" s="203"/>
      <c r="I45" s="203"/>
      <c r="J45" s="203"/>
      <c r="K45" s="203"/>
      <c r="L45" s="203"/>
      <c r="M45" s="203"/>
      <c r="N45" s="203"/>
      <c r="O45" s="203"/>
      <c r="P45" s="203"/>
      <c r="Q45" s="203"/>
      <c r="R45" s="203"/>
      <c r="S45" s="203"/>
      <c r="T45" s="203"/>
      <c r="U45" s="203"/>
      <c r="V45" s="203"/>
      <c r="W45" s="203"/>
      <c r="X45" s="203"/>
      <c r="Y45" s="203"/>
      <c r="Z45" s="203"/>
      <c r="AA45" s="203"/>
      <c r="AB45" s="203"/>
      <c r="AC45" s="203"/>
      <c r="AD45" s="203"/>
      <c r="AE45" s="203"/>
      <c r="AF45" s="203"/>
      <c r="AG45" s="203"/>
      <c r="AH45" s="203"/>
      <c r="AI45" s="203"/>
      <c r="AJ45" s="203"/>
      <c r="AK45" s="203"/>
      <c r="AL45" s="203"/>
      <c r="AM45" s="203"/>
      <c r="AN45" s="203"/>
      <c r="AO45" s="203"/>
      <c r="AP45" s="203"/>
      <c r="AQ45" s="203"/>
      <c r="AR45" s="203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216"/>
      <c r="BO45" s="216"/>
      <c r="BP45" s="216"/>
      <c r="BQ45" s="216"/>
      <c r="BR45" s="216"/>
      <c r="BS45" s="216"/>
      <c r="BT45" s="216"/>
      <c r="BU45" s="216"/>
      <c r="BV45" s="216"/>
      <c r="BW45" s="216"/>
      <c r="BX45" s="216"/>
      <c r="BY45" s="216"/>
      <c r="BZ45" s="216"/>
      <c r="CA45" s="216"/>
      <c r="CB45" s="216"/>
    </row>
    <row r="46" spans="1:80" ht="12.75">
      <c r="A46" s="248" t="s">
        <v>378</v>
      </c>
      <c r="B46" s="248"/>
      <c r="C46" s="248"/>
      <c r="D46" s="248"/>
      <c r="E46" s="249"/>
      <c r="F46" s="249"/>
      <c r="G46" s="249"/>
      <c r="H46" s="249"/>
      <c r="I46" s="249"/>
      <c r="J46" s="249"/>
      <c r="K46" s="249"/>
      <c r="L46" s="249"/>
      <c r="M46" s="249"/>
      <c r="N46" s="249"/>
      <c r="O46" s="544">
        <f>BN44+BN31</f>
        <v>138657</v>
      </c>
      <c r="P46" s="544"/>
      <c r="Q46" s="544"/>
      <c r="R46" s="544"/>
      <c r="S46" s="544"/>
      <c r="T46" s="544"/>
      <c r="U46" s="544"/>
      <c r="V46" s="544"/>
      <c r="W46" s="544"/>
      <c r="X46" s="544"/>
      <c r="Y46" s="544"/>
      <c r="Z46" s="544"/>
      <c r="AA46" s="544"/>
      <c r="AB46" s="544"/>
      <c r="AC46" s="544"/>
      <c r="AD46" s="544"/>
      <c r="AE46" s="203"/>
      <c r="AF46" s="203"/>
      <c r="AG46" s="203"/>
      <c r="AH46" s="203"/>
      <c r="AI46" s="203"/>
      <c r="AJ46" s="203"/>
      <c r="AK46" s="203"/>
      <c r="AL46" s="203"/>
      <c r="AM46" s="203"/>
      <c r="AN46" s="203"/>
      <c r="AO46" s="203"/>
      <c r="AP46" s="203"/>
      <c r="AQ46" s="203"/>
      <c r="AR46" s="203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216"/>
      <c r="BO46" s="216"/>
      <c r="BP46" s="216"/>
      <c r="BQ46" s="216"/>
      <c r="BR46" s="216"/>
      <c r="BS46" s="216"/>
      <c r="BT46" s="216"/>
      <c r="BU46" s="216"/>
      <c r="BV46" s="216"/>
      <c r="BW46" s="216"/>
      <c r="BX46" s="216"/>
      <c r="BY46" s="216"/>
      <c r="BZ46" s="216"/>
      <c r="CA46" s="216"/>
      <c r="CB46" s="216"/>
    </row>
    <row r="47" spans="1:80" ht="12.75">
      <c r="A47" s="218"/>
      <c r="B47" s="218"/>
      <c r="C47" s="218"/>
      <c r="D47" s="218"/>
      <c r="E47" s="203"/>
      <c r="F47" s="203"/>
      <c r="G47" s="203"/>
      <c r="H47" s="203"/>
      <c r="I47" s="203"/>
      <c r="J47" s="203"/>
      <c r="K47" s="203"/>
      <c r="L47" s="203"/>
      <c r="M47" s="203"/>
      <c r="N47" s="203"/>
      <c r="O47" s="203"/>
      <c r="P47" s="203"/>
      <c r="Q47" s="203"/>
      <c r="R47" s="203"/>
      <c r="S47" s="203"/>
      <c r="T47" s="203"/>
      <c r="U47" s="203"/>
      <c r="V47" s="203"/>
      <c r="W47" s="203"/>
      <c r="X47" s="203"/>
      <c r="Y47" s="203"/>
      <c r="Z47" s="203"/>
      <c r="AA47" s="203"/>
      <c r="AB47" s="203"/>
      <c r="AC47" s="203"/>
      <c r="AD47" s="203"/>
      <c r="AE47" s="203"/>
      <c r="AF47" s="203"/>
      <c r="AG47" s="203"/>
      <c r="AH47" s="203"/>
      <c r="AI47" s="203"/>
      <c r="AJ47" s="203"/>
      <c r="AK47" s="203"/>
      <c r="AL47" s="203"/>
      <c r="AM47" s="203"/>
      <c r="AN47" s="203"/>
      <c r="AO47" s="203"/>
      <c r="AP47" s="203"/>
      <c r="AQ47" s="203"/>
      <c r="AR47" s="203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216"/>
      <c r="BO47" s="216"/>
      <c r="BP47" s="216"/>
      <c r="BQ47" s="216"/>
      <c r="BR47" s="216"/>
      <c r="BS47" s="216"/>
      <c r="BT47" s="216"/>
      <c r="BU47" s="216"/>
      <c r="BV47" s="216"/>
      <c r="BW47" s="216"/>
      <c r="BX47" s="216"/>
      <c r="BY47" s="216"/>
      <c r="BZ47" s="216"/>
      <c r="CA47" s="216"/>
      <c r="CB47" s="216"/>
    </row>
    <row r="49" spans="1:31" ht="12.75">
      <c r="A49" s="8" t="str">
        <f>'пфхд прил1'!F7</f>
        <v>Заведующий  МДОАУ № 11</v>
      </c>
      <c r="AE49" s="8" t="str">
        <f>'пфхд прил1'!F10</f>
        <v>В.А. Бацаева</v>
      </c>
    </row>
    <row r="52" spans="1:31" ht="12.75">
      <c r="A52" s="8" t="s">
        <v>280</v>
      </c>
      <c r="AE52" s="8" t="str">
        <f>'210 край'!AE42</f>
        <v>О.В. Петрова</v>
      </c>
    </row>
  </sheetData>
  <sheetProtection/>
  <mergeCells count="129">
    <mergeCell ref="A30:D30"/>
    <mergeCell ref="A29:D29"/>
    <mergeCell ref="BN29:CB29"/>
    <mergeCell ref="A26:D26"/>
    <mergeCell ref="A28:D28"/>
    <mergeCell ref="BN26:CB26"/>
    <mergeCell ref="A27:D27"/>
    <mergeCell ref="E27:BC27"/>
    <mergeCell ref="BD27:BM27"/>
    <mergeCell ref="BN27:CB27"/>
    <mergeCell ref="O46:AD46"/>
    <mergeCell ref="BN30:CB30"/>
    <mergeCell ref="A33:CB33"/>
    <mergeCell ref="A34:CB34"/>
    <mergeCell ref="A36:D36"/>
    <mergeCell ref="A31:D31"/>
    <mergeCell ref="BN31:CB31"/>
    <mergeCell ref="AS39:BB39"/>
    <mergeCell ref="A38:D38"/>
    <mergeCell ref="E38:AR38"/>
    <mergeCell ref="E12:AM12"/>
    <mergeCell ref="BN17:CB17"/>
    <mergeCell ref="E16:AM16"/>
    <mergeCell ref="E24:BC24"/>
    <mergeCell ref="BD24:BM24"/>
    <mergeCell ref="BD31:BM31"/>
    <mergeCell ref="BD26:BM26"/>
    <mergeCell ref="E28:BC28"/>
    <mergeCell ref="BD28:BM28"/>
    <mergeCell ref="E30:BC30"/>
    <mergeCell ref="E14:AL14"/>
    <mergeCell ref="BN25:CB25"/>
    <mergeCell ref="E26:BC26"/>
    <mergeCell ref="E13:AM13"/>
    <mergeCell ref="BN23:CB23"/>
    <mergeCell ref="BN24:CB24"/>
    <mergeCell ref="BD17:BM17"/>
    <mergeCell ref="A21:CB21"/>
    <mergeCell ref="A24:D24"/>
    <mergeCell ref="E25:BC25"/>
    <mergeCell ref="A10:D10"/>
    <mergeCell ref="A9:D9"/>
    <mergeCell ref="E9:AM9"/>
    <mergeCell ref="AN9:BC9"/>
    <mergeCell ref="E10:AM10"/>
    <mergeCell ref="E11:AM11"/>
    <mergeCell ref="A23:D23"/>
    <mergeCell ref="E23:BC23"/>
    <mergeCell ref="BD23:BM23"/>
    <mergeCell ref="E15:AM15"/>
    <mergeCell ref="A17:D17"/>
    <mergeCell ref="E17:AM17"/>
    <mergeCell ref="AN17:BC17"/>
    <mergeCell ref="AN18:BC18"/>
    <mergeCell ref="A1:CB1"/>
    <mergeCell ref="A7:D7"/>
    <mergeCell ref="E7:AM7"/>
    <mergeCell ref="AN7:BC7"/>
    <mergeCell ref="BD7:BM7"/>
    <mergeCell ref="BN7:CB7"/>
    <mergeCell ref="S3:CB3"/>
    <mergeCell ref="AH5:CB5"/>
    <mergeCell ref="AN8:BC8"/>
    <mergeCell ref="BN10:CB10"/>
    <mergeCell ref="BD10:BM10"/>
    <mergeCell ref="A8:D8"/>
    <mergeCell ref="E8:AM8"/>
    <mergeCell ref="BN8:CB8"/>
    <mergeCell ref="BD8:BM8"/>
    <mergeCell ref="BN9:CB9"/>
    <mergeCell ref="BD9:BM9"/>
    <mergeCell ref="AN10:BC10"/>
    <mergeCell ref="A19:D19"/>
    <mergeCell ref="BD19:BM19"/>
    <mergeCell ref="BN19:CB19"/>
    <mergeCell ref="A18:D18"/>
    <mergeCell ref="BD18:BM18"/>
    <mergeCell ref="AN19:BC19"/>
    <mergeCell ref="BN18:CB18"/>
    <mergeCell ref="E18:AM18"/>
    <mergeCell ref="E19:AM19"/>
    <mergeCell ref="A37:D37"/>
    <mergeCell ref="E37:AR37"/>
    <mergeCell ref="BD25:BM25"/>
    <mergeCell ref="A25:D25"/>
    <mergeCell ref="AS37:BB37"/>
    <mergeCell ref="BN36:CB36"/>
    <mergeCell ref="BN37:CB37"/>
    <mergeCell ref="E36:AR36"/>
    <mergeCell ref="AS36:BB36"/>
    <mergeCell ref="BN28:CB28"/>
    <mergeCell ref="BC36:BM36"/>
    <mergeCell ref="BD29:BM29"/>
    <mergeCell ref="AS38:BB38"/>
    <mergeCell ref="BC38:BM38"/>
    <mergeCell ref="E31:BC31"/>
    <mergeCell ref="BN38:CB38"/>
    <mergeCell ref="BD30:BM30"/>
    <mergeCell ref="E29:BC29"/>
    <mergeCell ref="A41:D41"/>
    <mergeCell ref="BC37:BM37"/>
    <mergeCell ref="BN39:CB39"/>
    <mergeCell ref="A40:D40"/>
    <mergeCell ref="E40:AR40"/>
    <mergeCell ref="AS40:BB40"/>
    <mergeCell ref="BC40:BM40"/>
    <mergeCell ref="BN40:CB40"/>
    <mergeCell ref="A39:D39"/>
    <mergeCell ref="E39:AR39"/>
    <mergeCell ref="AS43:BB43"/>
    <mergeCell ref="BC39:BM39"/>
    <mergeCell ref="BN41:CB41"/>
    <mergeCell ref="A42:D42"/>
    <mergeCell ref="E42:AR42"/>
    <mergeCell ref="AS42:BB42"/>
    <mergeCell ref="BC42:BM42"/>
    <mergeCell ref="BN42:CB42"/>
    <mergeCell ref="AS41:BB41"/>
    <mergeCell ref="BC41:BM41"/>
    <mergeCell ref="BC43:BM43"/>
    <mergeCell ref="E41:AR41"/>
    <mergeCell ref="BN43:CB43"/>
    <mergeCell ref="A44:D44"/>
    <mergeCell ref="E44:AR44"/>
    <mergeCell ref="AS44:BB44"/>
    <mergeCell ref="BC44:BM44"/>
    <mergeCell ref="BN44:CB44"/>
    <mergeCell ref="A43:D43"/>
    <mergeCell ref="E43:AR43"/>
  </mergeCells>
  <printOptions/>
  <pageMargins left="0.7874015748031497" right="0.1968503937007874" top="0.3937007874015748" bottom="0.1968503937007874" header="0" footer="0"/>
  <pageSetup fitToHeight="1" fitToWidth="1" horizontalDpi="600" verticalDpi="600" orientation="portrait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CB27"/>
  <sheetViews>
    <sheetView view="pageBreakPreview" zoomScaleSheetLayoutView="100" zoomScalePageLayoutView="0" workbookViewId="0" topLeftCell="A1">
      <selection activeCell="BN16" sqref="BN16:CB16"/>
    </sheetView>
  </sheetViews>
  <sheetFormatPr defaultColWidth="1.1484375" defaultRowHeight="12.75"/>
  <cols>
    <col min="1" max="1" width="7.421875" style="8" bestFit="1" customWidth="1"/>
    <col min="2" max="30" width="1.1484375" style="8" customWidth="1"/>
    <col min="31" max="31" width="7.421875" style="8" bestFit="1" customWidth="1"/>
    <col min="32" max="16384" width="1.1484375" style="8" customWidth="1"/>
  </cols>
  <sheetData>
    <row r="1" spans="1:80" s="194" customFormat="1" ht="15.75">
      <c r="A1" s="551" t="s">
        <v>266</v>
      </c>
      <c r="B1" s="551"/>
      <c r="C1" s="551"/>
      <c r="D1" s="551"/>
      <c r="E1" s="551"/>
      <c r="F1" s="551"/>
      <c r="G1" s="551"/>
      <c r="H1" s="551"/>
      <c r="I1" s="551"/>
      <c r="J1" s="551"/>
      <c r="K1" s="551"/>
      <c r="L1" s="551"/>
      <c r="M1" s="551"/>
      <c r="N1" s="551"/>
      <c r="O1" s="551"/>
      <c r="P1" s="551"/>
      <c r="Q1" s="551"/>
      <c r="R1" s="551"/>
      <c r="S1" s="551"/>
      <c r="T1" s="551"/>
      <c r="U1" s="551"/>
      <c r="V1" s="551"/>
      <c r="W1" s="551"/>
      <c r="X1" s="551"/>
      <c r="Y1" s="551"/>
      <c r="Z1" s="551"/>
      <c r="AA1" s="551"/>
      <c r="AB1" s="551"/>
      <c r="AC1" s="551"/>
      <c r="AD1" s="551"/>
      <c r="AE1" s="551"/>
      <c r="AF1" s="551"/>
      <c r="AG1" s="551"/>
      <c r="AH1" s="551"/>
      <c r="AI1" s="551"/>
      <c r="AJ1" s="551"/>
      <c r="AK1" s="551"/>
      <c r="AL1" s="551"/>
      <c r="AM1" s="551"/>
      <c r="AN1" s="551"/>
      <c r="AO1" s="551"/>
      <c r="AP1" s="551"/>
      <c r="AQ1" s="551"/>
      <c r="AR1" s="551"/>
      <c r="AS1" s="551"/>
      <c r="AT1" s="551"/>
      <c r="AU1" s="551"/>
      <c r="AV1" s="551"/>
      <c r="AW1" s="551"/>
      <c r="AX1" s="551"/>
      <c r="AY1" s="551"/>
      <c r="AZ1" s="551"/>
      <c r="BA1" s="551"/>
      <c r="BB1" s="551"/>
      <c r="BC1" s="551"/>
      <c r="BD1" s="551"/>
      <c r="BE1" s="551"/>
      <c r="BF1" s="551"/>
      <c r="BG1" s="551"/>
      <c r="BH1" s="551"/>
      <c r="BI1" s="551"/>
      <c r="BJ1" s="551"/>
      <c r="BK1" s="551"/>
      <c r="BL1" s="551"/>
      <c r="BM1" s="551"/>
      <c r="BN1" s="551"/>
      <c r="BO1" s="551"/>
      <c r="BP1" s="551"/>
      <c r="BQ1" s="551"/>
      <c r="BR1" s="551"/>
      <c r="BS1" s="551"/>
      <c r="BT1" s="551"/>
      <c r="BU1" s="551"/>
      <c r="BV1" s="551"/>
      <c r="BW1" s="551"/>
      <c r="BX1" s="551"/>
      <c r="BY1" s="551"/>
      <c r="BZ1" s="551"/>
      <c r="CA1" s="551"/>
      <c r="CB1" s="551"/>
    </row>
    <row r="2" s="194" customFormat="1" ht="15.75"/>
    <row r="3" spans="1:80" s="194" customFormat="1" ht="15.75">
      <c r="A3" s="194" t="s">
        <v>159</v>
      </c>
      <c r="S3" s="654" t="s">
        <v>284</v>
      </c>
      <c r="T3" s="654"/>
      <c r="U3" s="654"/>
      <c r="V3" s="654"/>
      <c r="W3" s="654"/>
      <c r="X3" s="654"/>
      <c r="Y3" s="654"/>
      <c r="Z3" s="654"/>
      <c r="AA3" s="654"/>
      <c r="AB3" s="654"/>
      <c r="AC3" s="654"/>
      <c r="AD3" s="654"/>
      <c r="AE3" s="654"/>
      <c r="AF3" s="654"/>
      <c r="AG3" s="654"/>
      <c r="AH3" s="654"/>
      <c r="AI3" s="654"/>
      <c r="AJ3" s="654"/>
      <c r="AK3" s="654"/>
      <c r="AL3" s="654"/>
      <c r="AM3" s="654"/>
      <c r="AN3" s="654"/>
      <c r="AO3" s="654"/>
      <c r="AP3" s="654"/>
      <c r="AQ3" s="654"/>
      <c r="AR3" s="654"/>
      <c r="AS3" s="654"/>
      <c r="AT3" s="654"/>
      <c r="AU3" s="654"/>
      <c r="AV3" s="654"/>
      <c r="AW3" s="654"/>
      <c r="AX3" s="654"/>
      <c r="AY3" s="654"/>
      <c r="AZ3" s="654"/>
      <c r="BA3" s="654"/>
      <c r="BB3" s="654"/>
      <c r="BC3" s="654"/>
      <c r="BD3" s="654"/>
      <c r="BE3" s="654"/>
      <c r="BF3" s="654"/>
      <c r="BG3" s="654"/>
      <c r="BH3" s="654"/>
      <c r="BI3" s="654"/>
      <c r="BJ3" s="654"/>
      <c r="BK3" s="654"/>
      <c r="BL3" s="654"/>
      <c r="BM3" s="654"/>
      <c r="BN3" s="654"/>
      <c r="BO3" s="654"/>
      <c r="BP3" s="654"/>
      <c r="BQ3" s="654"/>
      <c r="BR3" s="654"/>
      <c r="BS3" s="654"/>
      <c r="BT3" s="654"/>
      <c r="BU3" s="654"/>
      <c r="BV3" s="654"/>
      <c r="BW3" s="654"/>
      <c r="BX3" s="654"/>
      <c r="BY3" s="654"/>
      <c r="BZ3" s="654"/>
      <c r="CA3" s="654"/>
      <c r="CB3" s="654"/>
    </row>
    <row r="4" s="196" customFormat="1" ht="9.75"/>
    <row r="5" spans="1:80" s="194" customFormat="1" ht="15.75">
      <c r="A5" s="194" t="s">
        <v>160</v>
      </c>
      <c r="AH5" s="659" t="s">
        <v>296</v>
      </c>
      <c r="AI5" s="659"/>
      <c r="AJ5" s="659"/>
      <c r="AK5" s="659"/>
      <c r="AL5" s="659"/>
      <c r="AM5" s="659"/>
      <c r="AN5" s="659"/>
      <c r="AO5" s="659"/>
      <c r="AP5" s="659"/>
      <c r="AQ5" s="659"/>
      <c r="AR5" s="659"/>
      <c r="AS5" s="659"/>
      <c r="AT5" s="659"/>
      <c r="AU5" s="659"/>
      <c r="AV5" s="659"/>
      <c r="AW5" s="659"/>
      <c r="AX5" s="659"/>
      <c r="AY5" s="659"/>
      <c r="AZ5" s="659"/>
      <c r="BA5" s="659"/>
      <c r="BB5" s="659"/>
      <c r="BC5" s="659"/>
      <c r="BD5" s="659"/>
      <c r="BE5" s="659"/>
      <c r="BF5" s="659"/>
      <c r="BG5" s="659"/>
      <c r="BH5" s="659"/>
      <c r="BI5" s="659"/>
      <c r="BJ5" s="659"/>
      <c r="BK5" s="659"/>
      <c r="BL5" s="659"/>
      <c r="BM5" s="659"/>
      <c r="BN5" s="659"/>
      <c r="BO5" s="659"/>
      <c r="BP5" s="659"/>
      <c r="BQ5" s="659"/>
      <c r="BR5" s="659"/>
      <c r="BS5" s="659"/>
      <c r="BT5" s="659"/>
      <c r="BU5" s="659"/>
      <c r="BV5" s="659"/>
      <c r="BW5" s="659"/>
      <c r="BX5" s="659"/>
      <c r="BY5" s="659"/>
      <c r="BZ5" s="659"/>
      <c r="CA5" s="659"/>
      <c r="CB5" s="659"/>
    </row>
    <row r="6" s="196" customFormat="1" ht="9.75"/>
    <row r="7" s="18" customFormat="1" ht="15.75"/>
    <row r="8" spans="1:80" s="194" customFormat="1" ht="15.75">
      <c r="A8" s="523" t="s">
        <v>300</v>
      </c>
      <c r="B8" s="523"/>
      <c r="C8" s="523"/>
      <c r="D8" s="523"/>
      <c r="E8" s="523"/>
      <c r="F8" s="523"/>
      <c r="G8" s="523"/>
      <c r="H8" s="523"/>
      <c r="I8" s="523"/>
      <c r="J8" s="523"/>
      <c r="K8" s="523"/>
      <c r="L8" s="523"/>
      <c r="M8" s="523"/>
      <c r="N8" s="523"/>
      <c r="O8" s="523"/>
      <c r="P8" s="523"/>
      <c r="Q8" s="523"/>
      <c r="R8" s="523"/>
      <c r="S8" s="523"/>
      <c r="T8" s="523"/>
      <c r="U8" s="523"/>
      <c r="V8" s="523"/>
      <c r="W8" s="523"/>
      <c r="X8" s="523"/>
      <c r="Y8" s="523"/>
      <c r="Z8" s="523"/>
      <c r="AA8" s="523"/>
      <c r="AB8" s="523"/>
      <c r="AC8" s="523"/>
      <c r="AD8" s="523"/>
      <c r="AE8" s="523"/>
      <c r="AF8" s="523"/>
      <c r="AG8" s="523"/>
      <c r="AH8" s="523"/>
      <c r="AI8" s="523"/>
      <c r="AJ8" s="523"/>
      <c r="AK8" s="523"/>
      <c r="AL8" s="523"/>
      <c r="AM8" s="523"/>
      <c r="AN8" s="523"/>
      <c r="AO8" s="523"/>
      <c r="AP8" s="523"/>
      <c r="AQ8" s="523"/>
      <c r="AR8" s="523"/>
      <c r="AS8" s="523"/>
      <c r="AT8" s="523"/>
      <c r="AU8" s="523"/>
      <c r="AV8" s="523"/>
      <c r="AW8" s="523"/>
      <c r="AX8" s="523"/>
      <c r="AY8" s="523"/>
      <c r="AZ8" s="523"/>
      <c r="BA8" s="523"/>
      <c r="BB8" s="523"/>
      <c r="BC8" s="523"/>
      <c r="BD8" s="523"/>
      <c r="BE8" s="523"/>
      <c r="BF8" s="523"/>
      <c r="BG8" s="523"/>
      <c r="BH8" s="523"/>
      <c r="BI8" s="523"/>
      <c r="BJ8" s="523"/>
      <c r="BK8" s="523"/>
      <c r="BL8" s="523"/>
      <c r="BM8" s="523"/>
      <c r="BN8" s="523"/>
      <c r="BO8" s="523"/>
      <c r="BP8" s="523"/>
      <c r="BQ8" s="523"/>
      <c r="BR8" s="523"/>
      <c r="BS8" s="523"/>
      <c r="BT8" s="523"/>
      <c r="BU8" s="523"/>
      <c r="BV8" s="523"/>
      <c r="BW8" s="523"/>
      <c r="BX8" s="523"/>
      <c r="BY8" s="523"/>
      <c r="BZ8" s="523"/>
      <c r="CA8" s="523"/>
      <c r="CB8" s="523"/>
    </row>
    <row r="9" spans="1:80" s="194" customFormat="1" ht="15.75">
      <c r="A9" s="523" t="s">
        <v>275</v>
      </c>
      <c r="B9" s="523"/>
      <c r="C9" s="523"/>
      <c r="D9" s="523"/>
      <c r="E9" s="523"/>
      <c r="F9" s="523"/>
      <c r="G9" s="523"/>
      <c r="H9" s="523"/>
      <c r="I9" s="523"/>
      <c r="J9" s="523"/>
      <c r="K9" s="523"/>
      <c r="L9" s="523"/>
      <c r="M9" s="523"/>
      <c r="N9" s="523"/>
      <c r="O9" s="523"/>
      <c r="P9" s="523"/>
      <c r="Q9" s="523"/>
      <c r="R9" s="523"/>
      <c r="S9" s="523"/>
      <c r="T9" s="523"/>
      <c r="U9" s="523"/>
      <c r="V9" s="523"/>
      <c r="W9" s="523"/>
      <c r="X9" s="523"/>
      <c r="Y9" s="523"/>
      <c r="Z9" s="523"/>
      <c r="AA9" s="523"/>
      <c r="AB9" s="523"/>
      <c r="AC9" s="523"/>
      <c r="AD9" s="523"/>
      <c r="AE9" s="523"/>
      <c r="AF9" s="523"/>
      <c r="AG9" s="523"/>
      <c r="AH9" s="523"/>
      <c r="AI9" s="523"/>
      <c r="AJ9" s="523"/>
      <c r="AK9" s="523"/>
      <c r="AL9" s="523"/>
      <c r="AM9" s="523"/>
      <c r="AN9" s="523"/>
      <c r="AO9" s="523"/>
      <c r="AP9" s="523"/>
      <c r="AQ9" s="523"/>
      <c r="AR9" s="523"/>
      <c r="AS9" s="523"/>
      <c r="AT9" s="523"/>
      <c r="AU9" s="523"/>
      <c r="AV9" s="523"/>
      <c r="AW9" s="523"/>
      <c r="AX9" s="523"/>
      <c r="AY9" s="523"/>
      <c r="AZ9" s="523"/>
      <c r="BA9" s="523"/>
      <c r="BB9" s="523"/>
      <c r="BC9" s="523"/>
      <c r="BD9" s="523"/>
      <c r="BE9" s="523"/>
      <c r="BF9" s="523"/>
      <c r="BG9" s="523"/>
      <c r="BH9" s="523"/>
      <c r="BI9" s="523"/>
      <c r="BJ9" s="523"/>
      <c r="BK9" s="523"/>
      <c r="BL9" s="523"/>
      <c r="BM9" s="523"/>
      <c r="BN9" s="523"/>
      <c r="BO9" s="523"/>
      <c r="BP9" s="523"/>
      <c r="BQ9" s="523"/>
      <c r="BR9" s="523"/>
      <c r="BS9" s="523"/>
      <c r="BT9" s="523"/>
      <c r="BU9" s="523"/>
      <c r="BV9" s="523"/>
      <c r="BW9" s="523"/>
      <c r="BX9" s="523"/>
      <c r="BY9" s="523"/>
      <c r="BZ9" s="523"/>
      <c r="CA9" s="523"/>
      <c r="CB9" s="523"/>
    </row>
    <row r="10" spans="1:80" s="196" customFormat="1" ht="9.75">
      <c r="A10" s="195"/>
      <c r="B10" s="195"/>
      <c r="C10" s="195"/>
      <c r="D10" s="195"/>
      <c r="E10" s="195"/>
      <c r="F10" s="195"/>
      <c r="G10" s="195"/>
      <c r="H10" s="195"/>
      <c r="I10" s="195"/>
      <c r="J10" s="195"/>
      <c r="K10" s="195"/>
      <c r="L10" s="195"/>
      <c r="M10" s="195"/>
      <c r="N10" s="195"/>
      <c r="O10" s="195"/>
      <c r="P10" s="195"/>
      <c r="Q10" s="195"/>
      <c r="R10" s="195"/>
      <c r="S10" s="195"/>
      <c r="T10" s="195"/>
      <c r="U10" s="195"/>
      <c r="V10" s="195"/>
      <c r="W10" s="195"/>
      <c r="X10" s="195"/>
      <c r="Y10" s="195"/>
      <c r="Z10" s="195"/>
      <c r="AA10" s="195"/>
      <c r="AB10" s="195"/>
      <c r="AC10" s="195"/>
      <c r="AD10" s="195"/>
      <c r="AE10" s="195"/>
      <c r="AF10" s="195"/>
      <c r="AG10" s="195"/>
      <c r="AH10" s="195"/>
      <c r="AI10" s="195"/>
      <c r="AJ10" s="195"/>
      <c r="AK10" s="195"/>
      <c r="AL10" s="195"/>
      <c r="AM10" s="195"/>
      <c r="AN10" s="195"/>
      <c r="AO10" s="195"/>
      <c r="AP10" s="195"/>
      <c r="AQ10" s="195"/>
      <c r="AR10" s="195"/>
      <c r="AS10" s="195"/>
      <c r="AT10" s="195"/>
      <c r="AU10" s="195"/>
      <c r="AV10" s="195"/>
      <c r="AW10" s="195"/>
      <c r="AX10" s="195"/>
      <c r="AY10" s="195"/>
      <c r="AZ10" s="195"/>
      <c r="BA10" s="195"/>
      <c r="BB10" s="195"/>
      <c r="BC10" s="195"/>
      <c r="BD10" s="195"/>
      <c r="BE10" s="195"/>
      <c r="BF10" s="195"/>
      <c r="BG10" s="195"/>
      <c r="BH10" s="195"/>
      <c r="BI10" s="195"/>
      <c r="BJ10" s="195"/>
      <c r="BK10" s="195"/>
      <c r="BL10" s="195"/>
      <c r="BM10" s="195"/>
      <c r="BN10" s="195"/>
      <c r="BO10" s="195"/>
      <c r="BP10" s="195"/>
      <c r="BQ10" s="195"/>
      <c r="BR10" s="195"/>
      <c r="BS10" s="195"/>
      <c r="BT10" s="195"/>
      <c r="BU10" s="195"/>
      <c r="BV10" s="195"/>
      <c r="BW10" s="195"/>
      <c r="BX10" s="195"/>
      <c r="BY10" s="195"/>
      <c r="BZ10" s="195"/>
      <c r="CA10" s="195"/>
      <c r="CB10" s="195"/>
    </row>
    <row r="11" spans="1:80" ht="12.75">
      <c r="A11" s="520" t="s">
        <v>17</v>
      </c>
      <c r="B11" s="521"/>
      <c r="C11" s="521"/>
      <c r="D11" s="522"/>
      <c r="E11" s="520" t="s">
        <v>185</v>
      </c>
      <c r="F11" s="521"/>
      <c r="G11" s="521"/>
      <c r="H11" s="521"/>
      <c r="I11" s="521"/>
      <c r="J11" s="521"/>
      <c r="K11" s="521"/>
      <c r="L11" s="521"/>
      <c r="M11" s="521"/>
      <c r="N11" s="521"/>
      <c r="O11" s="521"/>
      <c r="P11" s="521"/>
      <c r="Q11" s="521"/>
      <c r="R11" s="521"/>
      <c r="S11" s="521"/>
      <c r="T11" s="521"/>
      <c r="U11" s="521"/>
      <c r="V11" s="521"/>
      <c r="W11" s="521"/>
      <c r="X11" s="521"/>
      <c r="Y11" s="521"/>
      <c r="Z11" s="521"/>
      <c r="AA11" s="521"/>
      <c r="AB11" s="521"/>
      <c r="AC11" s="521"/>
      <c r="AD11" s="521"/>
      <c r="AE11" s="521"/>
      <c r="AF11" s="521"/>
      <c r="AG11" s="521"/>
      <c r="AH11" s="521"/>
      <c r="AI11" s="521"/>
      <c r="AJ11" s="521"/>
      <c r="AK11" s="521"/>
      <c r="AL11" s="521"/>
      <c r="AM11" s="521"/>
      <c r="AN11" s="521"/>
      <c r="AO11" s="521"/>
      <c r="AP11" s="521"/>
      <c r="AQ11" s="521"/>
      <c r="AR11" s="522"/>
      <c r="AS11" s="520" t="s">
        <v>187</v>
      </c>
      <c r="AT11" s="521"/>
      <c r="AU11" s="521"/>
      <c r="AV11" s="521"/>
      <c r="AW11" s="521"/>
      <c r="AX11" s="521"/>
      <c r="AY11" s="521"/>
      <c r="AZ11" s="521"/>
      <c r="BA11" s="521"/>
      <c r="BB11" s="522"/>
      <c r="BC11" s="520" t="s">
        <v>276</v>
      </c>
      <c r="BD11" s="521"/>
      <c r="BE11" s="521"/>
      <c r="BF11" s="521"/>
      <c r="BG11" s="521"/>
      <c r="BH11" s="521"/>
      <c r="BI11" s="521"/>
      <c r="BJ11" s="521"/>
      <c r="BK11" s="521"/>
      <c r="BL11" s="521"/>
      <c r="BM11" s="522"/>
      <c r="BN11" s="520" t="s">
        <v>188</v>
      </c>
      <c r="BO11" s="521"/>
      <c r="BP11" s="521"/>
      <c r="BQ11" s="521"/>
      <c r="BR11" s="521"/>
      <c r="BS11" s="521"/>
      <c r="BT11" s="521"/>
      <c r="BU11" s="521"/>
      <c r="BV11" s="521"/>
      <c r="BW11" s="521"/>
      <c r="BX11" s="521"/>
      <c r="BY11" s="521"/>
      <c r="BZ11" s="521"/>
      <c r="CA11" s="521"/>
      <c r="CB11" s="522"/>
    </row>
    <row r="12" spans="1:80" ht="12.75">
      <c r="A12" s="517" t="s">
        <v>18</v>
      </c>
      <c r="B12" s="518"/>
      <c r="C12" s="518"/>
      <c r="D12" s="519"/>
      <c r="E12" s="517"/>
      <c r="F12" s="518"/>
      <c r="G12" s="518"/>
      <c r="H12" s="518"/>
      <c r="I12" s="518"/>
      <c r="J12" s="518"/>
      <c r="K12" s="518"/>
      <c r="L12" s="518"/>
      <c r="M12" s="518"/>
      <c r="N12" s="518"/>
      <c r="O12" s="518"/>
      <c r="P12" s="518"/>
      <c r="Q12" s="518"/>
      <c r="R12" s="518"/>
      <c r="S12" s="518"/>
      <c r="T12" s="518"/>
      <c r="U12" s="518"/>
      <c r="V12" s="518"/>
      <c r="W12" s="518"/>
      <c r="X12" s="518"/>
      <c r="Y12" s="518"/>
      <c r="Z12" s="518"/>
      <c r="AA12" s="518"/>
      <c r="AB12" s="518"/>
      <c r="AC12" s="518"/>
      <c r="AD12" s="518"/>
      <c r="AE12" s="518"/>
      <c r="AF12" s="518"/>
      <c r="AG12" s="518"/>
      <c r="AH12" s="518"/>
      <c r="AI12" s="518"/>
      <c r="AJ12" s="518"/>
      <c r="AK12" s="518"/>
      <c r="AL12" s="518"/>
      <c r="AM12" s="518"/>
      <c r="AN12" s="518"/>
      <c r="AO12" s="518"/>
      <c r="AP12" s="518"/>
      <c r="AQ12" s="518"/>
      <c r="AR12" s="519"/>
      <c r="AS12" s="517"/>
      <c r="AT12" s="518"/>
      <c r="AU12" s="518"/>
      <c r="AV12" s="518"/>
      <c r="AW12" s="518"/>
      <c r="AX12" s="518"/>
      <c r="AY12" s="518"/>
      <c r="AZ12" s="518"/>
      <c r="BA12" s="518"/>
      <c r="BB12" s="519"/>
      <c r="BC12" s="517" t="s">
        <v>277</v>
      </c>
      <c r="BD12" s="518"/>
      <c r="BE12" s="518"/>
      <c r="BF12" s="518"/>
      <c r="BG12" s="518"/>
      <c r="BH12" s="518"/>
      <c r="BI12" s="518"/>
      <c r="BJ12" s="518"/>
      <c r="BK12" s="518"/>
      <c r="BL12" s="518"/>
      <c r="BM12" s="519"/>
      <c r="BN12" s="517" t="s">
        <v>278</v>
      </c>
      <c r="BO12" s="518"/>
      <c r="BP12" s="518"/>
      <c r="BQ12" s="518"/>
      <c r="BR12" s="518"/>
      <c r="BS12" s="518"/>
      <c r="BT12" s="518"/>
      <c r="BU12" s="518"/>
      <c r="BV12" s="518"/>
      <c r="BW12" s="518"/>
      <c r="BX12" s="518"/>
      <c r="BY12" s="518"/>
      <c r="BZ12" s="518"/>
      <c r="CA12" s="518"/>
      <c r="CB12" s="519"/>
    </row>
    <row r="13" spans="1:80" ht="12.75">
      <c r="A13" s="517"/>
      <c r="B13" s="518"/>
      <c r="C13" s="518"/>
      <c r="D13" s="519"/>
      <c r="E13" s="517"/>
      <c r="F13" s="518"/>
      <c r="G13" s="518"/>
      <c r="H13" s="518"/>
      <c r="I13" s="518"/>
      <c r="J13" s="518"/>
      <c r="K13" s="518"/>
      <c r="L13" s="518"/>
      <c r="M13" s="518"/>
      <c r="N13" s="518"/>
      <c r="O13" s="518"/>
      <c r="P13" s="518"/>
      <c r="Q13" s="518"/>
      <c r="R13" s="518"/>
      <c r="S13" s="518"/>
      <c r="T13" s="518"/>
      <c r="U13" s="518"/>
      <c r="V13" s="518"/>
      <c r="W13" s="518"/>
      <c r="X13" s="518"/>
      <c r="Y13" s="518"/>
      <c r="Z13" s="518"/>
      <c r="AA13" s="518"/>
      <c r="AB13" s="518"/>
      <c r="AC13" s="518"/>
      <c r="AD13" s="518"/>
      <c r="AE13" s="518"/>
      <c r="AF13" s="518"/>
      <c r="AG13" s="518"/>
      <c r="AH13" s="518"/>
      <c r="AI13" s="518"/>
      <c r="AJ13" s="518"/>
      <c r="AK13" s="518"/>
      <c r="AL13" s="518"/>
      <c r="AM13" s="518"/>
      <c r="AN13" s="518"/>
      <c r="AO13" s="518"/>
      <c r="AP13" s="518"/>
      <c r="AQ13" s="518"/>
      <c r="AR13" s="519"/>
      <c r="AS13" s="517"/>
      <c r="AT13" s="518"/>
      <c r="AU13" s="518"/>
      <c r="AV13" s="518"/>
      <c r="AW13" s="518"/>
      <c r="AX13" s="518"/>
      <c r="AY13" s="518"/>
      <c r="AZ13" s="518"/>
      <c r="BA13" s="518"/>
      <c r="BB13" s="519"/>
      <c r="BC13" s="517" t="s">
        <v>195</v>
      </c>
      <c r="BD13" s="518"/>
      <c r="BE13" s="518"/>
      <c r="BF13" s="518"/>
      <c r="BG13" s="518"/>
      <c r="BH13" s="518"/>
      <c r="BI13" s="518"/>
      <c r="BJ13" s="518"/>
      <c r="BK13" s="518"/>
      <c r="BL13" s="518"/>
      <c r="BM13" s="519"/>
      <c r="BN13" s="517"/>
      <c r="BO13" s="518"/>
      <c r="BP13" s="518"/>
      <c r="BQ13" s="518"/>
      <c r="BR13" s="518"/>
      <c r="BS13" s="518"/>
      <c r="BT13" s="518"/>
      <c r="BU13" s="518"/>
      <c r="BV13" s="518"/>
      <c r="BW13" s="518"/>
      <c r="BX13" s="518"/>
      <c r="BY13" s="518"/>
      <c r="BZ13" s="518"/>
      <c r="CA13" s="518"/>
      <c r="CB13" s="519"/>
    </row>
    <row r="14" spans="1:80" ht="12.75">
      <c r="A14" s="524"/>
      <c r="B14" s="525"/>
      <c r="C14" s="525"/>
      <c r="D14" s="526"/>
      <c r="E14" s="524">
        <v>1</v>
      </c>
      <c r="F14" s="525"/>
      <c r="G14" s="525"/>
      <c r="H14" s="525"/>
      <c r="I14" s="525"/>
      <c r="J14" s="525"/>
      <c r="K14" s="525"/>
      <c r="L14" s="525"/>
      <c r="M14" s="525"/>
      <c r="N14" s="525"/>
      <c r="O14" s="525"/>
      <c r="P14" s="525"/>
      <c r="Q14" s="525"/>
      <c r="R14" s="525"/>
      <c r="S14" s="525"/>
      <c r="T14" s="525"/>
      <c r="U14" s="525"/>
      <c r="V14" s="525"/>
      <c r="W14" s="525"/>
      <c r="X14" s="525"/>
      <c r="Y14" s="525"/>
      <c r="Z14" s="525"/>
      <c r="AA14" s="525"/>
      <c r="AB14" s="525"/>
      <c r="AC14" s="525"/>
      <c r="AD14" s="525"/>
      <c r="AE14" s="525"/>
      <c r="AF14" s="525"/>
      <c r="AG14" s="525"/>
      <c r="AH14" s="525"/>
      <c r="AI14" s="525"/>
      <c r="AJ14" s="525"/>
      <c r="AK14" s="525"/>
      <c r="AL14" s="525"/>
      <c r="AM14" s="525"/>
      <c r="AN14" s="525"/>
      <c r="AO14" s="525"/>
      <c r="AP14" s="525"/>
      <c r="AQ14" s="525"/>
      <c r="AR14" s="526"/>
      <c r="AS14" s="524">
        <v>2</v>
      </c>
      <c r="AT14" s="525"/>
      <c r="AU14" s="525"/>
      <c r="AV14" s="525"/>
      <c r="AW14" s="525"/>
      <c r="AX14" s="525"/>
      <c r="AY14" s="525"/>
      <c r="AZ14" s="525"/>
      <c r="BA14" s="525"/>
      <c r="BB14" s="526"/>
      <c r="BC14" s="524">
        <v>3</v>
      </c>
      <c r="BD14" s="525"/>
      <c r="BE14" s="525"/>
      <c r="BF14" s="525"/>
      <c r="BG14" s="525"/>
      <c r="BH14" s="525"/>
      <c r="BI14" s="525"/>
      <c r="BJ14" s="525"/>
      <c r="BK14" s="525"/>
      <c r="BL14" s="525"/>
      <c r="BM14" s="526"/>
      <c r="BN14" s="524">
        <v>4</v>
      </c>
      <c r="BO14" s="525"/>
      <c r="BP14" s="525"/>
      <c r="BQ14" s="525"/>
      <c r="BR14" s="525"/>
      <c r="BS14" s="525"/>
      <c r="BT14" s="525"/>
      <c r="BU14" s="525"/>
      <c r="BV14" s="525"/>
      <c r="BW14" s="525"/>
      <c r="BX14" s="525"/>
      <c r="BY14" s="525"/>
      <c r="BZ14" s="525"/>
      <c r="CA14" s="525"/>
      <c r="CB14" s="526"/>
    </row>
    <row r="15" spans="1:80" ht="12.75">
      <c r="A15" s="559">
        <v>1</v>
      </c>
      <c r="B15" s="560"/>
      <c r="C15" s="560"/>
      <c r="D15" s="561"/>
      <c r="E15" s="671" t="s">
        <v>297</v>
      </c>
      <c r="F15" s="560"/>
      <c r="G15" s="560"/>
      <c r="H15" s="560"/>
      <c r="I15" s="560"/>
      <c r="J15" s="560"/>
      <c r="K15" s="560"/>
      <c r="L15" s="560"/>
      <c r="M15" s="560"/>
      <c r="N15" s="560"/>
      <c r="O15" s="560"/>
      <c r="P15" s="560"/>
      <c r="Q15" s="560"/>
      <c r="R15" s="560"/>
      <c r="S15" s="560"/>
      <c r="T15" s="560"/>
      <c r="U15" s="560"/>
      <c r="V15" s="560"/>
      <c r="W15" s="560"/>
      <c r="X15" s="560"/>
      <c r="Y15" s="560"/>
      <c r="Z15" s="560"/>
      <c r="AA15" s="560"/>
      <c r="AB15" s="560"/>
      <c r="AC15" s="560"/>
      <c r="AD15" s="560"/>
      <c r="AE15" s="560"/>
      <c r="AF15" s="560"/>
      <c r="AG15" s="560"/>
      <c r="AH15" s="560"/>
      <c r="AI15" s="560"/>
      <c r="AJ15" s="560"/>
      <c r="AK15" s="560"/>
      <c r="AL15" s="560"/>
      <c r="AM15" s="560"/>
      <c r="AN15" s="560"/>
      <c r="AO15" s="560"/>
      <c r="AP15" s="560"/>
      <c r="AQ15" s="560"/>
      <c r="AR15" s="561"/>
      <c r="AS15" s="556"/>
      <c r="AT15" s="557"/>
      <c r="AU15" s="557"/>
      <c r="AV15" s="557"/>
      <c r="AW15" s="557"/>
      <c r="AX15" s="557"/>
      <c r="AY15" s="557"/>
      <c r="AZ15" s="557"/>
      <c r="BA15" s="557"/>
      <c r="BB15" s="558"/>
      <c r="BC15" s="684"/>
      <c r="BD15" s="564"/>
      <c r="BE15" s="564"/>
      <c r="BF15" s="564"/>
      <c r="BG15" s="564"/>
      <c r="BH15" s="564"/>
      <c r="BI15" s="564"/>
      <c r="BJ15" s="564"/>
      <c r="BK15" s="564"/>
      <c r="BL15" s="564"/>
      <c r="BM15" s="565"/>
      <c r="BN15" s="673">
        <f>963000+70270.01</f>
        <v>1033270.01</v>
      </c>
      <c r="BO15" s="674"/>
      <c r="BP15" s="674"/>
      <c r="BQ15" s="674"/>
      <c r="BR15" s="674"/>
      <c r="BS15" s="674"/>
      <c r="BT15" s="674"/>
      <c r="BU15" s="674"/>
      <c r="BV15" s="674"/>
      <c r="BW15" s="674"/>
      <c r="BX15" s="674"/>
      <c r="BY15" s="674"/>
      <c r="BZ15" s="674"/>
      <c r="CA15" s="674"/>
      <c r="CB15" s="675"/>
    </row>
    <row r="16" spans="1:80" ht="12.75">
      <c r="A16" s="559">
        <v>2</v>
      </c>
      <c r="B16" s="560"/>
      <c r="C16" s="560"/>
      <c r="D16" s="561"/>
      <c r="E16" s="671" t="s">
        <v>299</v>
      </c>
      <c r="F16" s="560"/>
      <c r="G16" s="560"/>
      <c r="H16" s="560"/>
      <c r="I16" s="560"/>
      <c r="J16" s="560"/>
      <c r="K16" s="560"/>
      <c r="L16" s="560"/>
      <c r="M16" s="560"/>
      <c r="N16" s="560"/>
      <c r="O16" s="560"/>
      <c r="P16" s="560"/>
      <c r="Q16" s="560"/>
      <c r="R16" s="560"/>
      <c r="S16" s="560"/>
      <c r="T16" s="560"/>
      <c r="U16" s="560"/>
      <c r="V16" s="560"/>
      <c r="W16" s="560"/>
      <c r="X16" s="560"/>
      <c r="Y16" s="560"/>
      <c r="Z16" s="560"/>
      <c r="AA16" s="560"/>
      <c r="AB16" s="560"/>
      <c r="AC16" s="560"/>
      <c r="AD16" s="560"/>
      <c r="AE16" s="560"/>
      <c r="AF16" s="560"/>
      <c r="AG16" s="560"/>
      <c r="AH16" s="560"/>
      <c r="AI16" s="560"/>
      <c r="AJ16" s="560"/>
      <c r="AK16" s="560"/>
      <c r="AL16" s="560"/>
      <c r="AM16" s="560"/>
      <c r="AN16" s="560"/>
      <c r="AO16" s="560"/>
      <c r="AP16" s="560"/>
      <c r="AQ16" s="560"/>
      <c r="AR16" s="561"/>
      <c r="AS16" s="556"/>
      <c r="AT16" s="557"/>
      <c r="AU16" s="557"/>
      <c r="AV16" s="557"/>
      <c r="AW16" s="557"/>
      <c r="AX16" s="557"/>
      <c r="AY16" s="557"/>
      <c r="AZ16" s="557"/>
      <c r="BA16" s="557"/>
      <c r="BB16" s="558"/>
      <c r="BC16" s="684"/>
      <c r="BD16" s="564"/>
      <c r="BE16" s="564"/>
      <c r="BF16" s="564"/>
      <c r="BG16" s="564"/>
      <c r="BH16" s="564"/>
      <c r="BI16" s="564"/>
      <c r="BJ16" s="564"/>
      <c r="BK16" s="564"/>
      <c r="BL16" s="564"/>
      <c r="BM16" s="565"/>
      <c r="BN16" s="673">
        <v>107000</v>
      </c>
      <c r="BO16" s="674"/>
      <c r="BP16" s="674"/>
      <c r="BQ16" s="674"/>
      <c r="BR16" s="674"/>
      <c r="BS16" s="674"/>
      <c r="BT16" s="674"/>
      <c r="BU16" s="674"/>
      <c r="BV16" s="674"/>
      <c r="BW16" s="674"/>
      <c r="BX16" s="674"/>
      <c r="BY16" s="674"/>
      <c r="BZ16" s="674"/>
      <c r="CA16" s="674"/>
      <c r="CB16" s="675"/>
    </row>
    <row r="17" spans="1:80" ht="12.75">
      <c r="A17" s="559"/>
      <c r="B17" s="560"/>
      <c r="C17" s="560"/>
      <c r="D17" s="561"/>
      <c r="E17" s="559"/>
      <c r="F17" s="560"/>
      <c r="G17" s="560"/>
      <c r="H17" s="560"/>
      <c r="I17" s="560"/>
      <c r="J17" s="560"/>
      <c r="K17" s="560"/>
      <c r="L17" s="560"/>
      <c r="M17" s="560"/>
      <c r="N17" s="560"/>
      <c r="O17" s="560"/>
      <c r="P17" s="560"/>
      <c r="Q17" s="560"/>
      <c r="R17" s="560"/>
      <c r="S17" s="560"/>
      <c r="T17" s="560"/>
      <c r="U17" s="560"/>
      <c r="V17" s="560"/>
      <c r="W17" s="560"/>
      <c r="X17" s="560"/>
      <c r="Y17" s="560"/>
      <c r="Z17" s="560"/>
      <c r="AA17" s="560"/>
      <c r="AB17" s="560"/>
      <c r="AC17" s="560"/>
      <c r="AD17" s="560"/>
      <c r="AE17" s="560"/>
      <c r="AF17" s="560"/>
      <c r="AG17" s="560"/>
      <c r="AH17" s="560"/>
      <c r="AI17" s="560"/>
      <c r="AJ17" s="560"/>
      <c r="AK17" s="560"/>
      <c r="AL17" s="560"/>
      <c r="AM17" s="560"/>
      <c r="AN17" s="560"/>
      <c r="AO17" s="560"/>
      <c r="AP17" s="560"/>
      <c r="AQ17" s="560"/>
      <c r="AR17" s="561"/>
      <c r="AS17" s="556"/>
      <c r="AT17" s="557"/>
      <c r="AU17" s="557"/>
      <c r="AV17" s="557"/>
      <c r="AW17" s="557"/>
      <c r="AX17" s="557"/>
      <c r="AY17" s="557"/>
      <c r="AZ17" s="557"/>
      <c r="BA17" s="557"/>
      <c r="BB17" s="558"/>
      <c r="BC17" s="684"/>
      <c r="BD17" s="564"/>
      <c r="BE17" s="564"/>
      <c r="BF17" s="564"/>
      <c r="BG17" s="564"/>
      <c r="BH17" s="564"/>
      <c r="BI17" s="564"/>
      <c r="BJ17" s="564"/>
      <c r="BK17" s="564"/>
      <c r="BL17" s="564"/>
      <c r="BM17" s="565"/>
      <c r="BN17" s="673"/>
      <c r="BO17" s="674"/>
      <c r="BP17" s="674"/>
      <c r="BQ17" s="674"/>
      <c r="BR17" s="674"/>
      <c r="BS17" s="674"/>
      <c r="BT17" s="674"/>
      <c r="BU17" s="674"/>
      <c r="BV17" s="674"/>
      <c r="BW17" s="674"/>
      <c r="BX17" s="674"/>
      <c r="BY17" s="674"/>
      <c r="BZ17" s="674"/>
      <c r="CA17" s="674"/>
      <c r="CB17" s="675"/>
    </row>
    <row r="18" spans="1:80" ht="12.75">
      <c r="A18" s="559"/>
      <c r="B18" s="560"/>
      <c r="C18" s="560"/>
      <c r="D18" s="561"/>
      <c r="E18" s="559"/>
      <c r="F18" s="560"/>
      <c r="G18" s="560"/>
      <c r="H18" s="560"/>
      <c r="I18" s="560"/>
      <c r="J18" s="560"/>
      <c r="K18" s="560"/>
      <c r="L18" s="560"/>
      <c r="M18" s="560"/>
      <c r="N18" s="560"/>
      <c r="O18" s="560"/>
      <c r="P18" s="560"/>
      <c r="Q18" s="560"/>
      <c r="R18" s="560"/>
      <c r="S18" s="560"/>
      <c r="T18" s="560"/>
      <c r="U18" s="560"/>
      <c r="V18" s="560"/>
      <c r="W18" s="560"/>
      <c r="X18" s="560"/>
      <c r="Y18" s="560"/>
      <c r="Z18" s="560"/>
      <c r="AA18" s="560"/>
      <c r="AB18" s="560"/>
      <c r="AC18" s="560"/>
      <c r="AD18" s="560"/>
      <c r="AE18" s="560"/>
      <c r="AF18" s="560"/>
      <c r="AG18" s="560"/>
      <c r="AH18" s="560"/>
      <c r="AI18" s="560"/>
      <c r="AJ18" s="560"/>
      <c r="AK18" s="560"/>
      <c r="AL18" s="560"/>
      <c r="AM18" s="560"/>
      <c r="AN18" s="560"/>
      <c r="AO18" s="560"/>
      <c r="AP18" s="560"/>
      <c r="AQ18" s="560"/>
      <c r="AR18" s="561"/>
      <c r="AS18" s="556"/>
      <c r="AT18" s="557"/>
      <c r="AU18" s="557"/>
      <c r="AV18" s="557"/>
      <c r="AW18" s="557"/>
      <c r="AX18" s="557"/>
      <c r="AY18" s="557"/>
      <c r="AZ18" s="557"/>
      <c r="BA18" s="557"/>
      <c r="BB18" s="558"/>
      <c r="BC18" s="563"/>
      <c r="BD18" s="564"/>
      <c r="BE18" s="564"/>
      <c r="BF18" s="564"/>
      <c r="BG18" s="564"/>
      <c r="BH18" s="564"/>
      <c r="BI18" s="564"/>
      <c r="BJ18" s="564"/>
      <c r="BK18" s="564"/>
      <c r="BL18" s="564"/>
      <c r="BM18" s="565"/>
      <c r="BN18" s="673"/>
      <c r="BO18" s="674"/>
      <c r="BP18" s="674"/>
      <c r="BQ18" s="674"/>
      <c r="BR18" s="674"/>
      <c r="BS18" s="674"/>
      <c r="BT18" s="674"/>
      <c r="BU18" s="674"/>
      <c r="BV18" s="674"/>
      <c r="BW18" s="674"/>
      <c r="BX18" s="674"/>
      <c r="BY18" s="674"/>
      <c r="BZ18" s="674"/>
      <c r="CA18" s="674"/>
      <c r="CB18" s="675"/>
    </row>
    <row r="19" spans="1:80" ht="12.75">
      <c r="A19" s="559"/>
      <c r="B19" s="560"/>
      <c r="C19" s="560"/>
      <c r="D19" s="561"/>
      <c r="E19" s="575" t="s">
        <v>183</v>
      </c>
      <c r="F19" s="576"/>
      <c r="G19" s="576"/>
      <c r="H19" s="576"/>
      <c r="I19" s="576"/>
      <c r="J19" s="576"/>
      <c r="K19" s="576"/>
      <c r="L19" s="576"/>
      <c r="M19" s="576"/>
      <c r="N19" s="576"/>
      <c r="O19" s="576"/>
      <c r="P19" s="576"/>
      <c r="Q19" s="576"/>
      <c r="R19" s="576"/>
      <c r="S19" s="576"/>
      <c r="T19" s="576"/>
      <c r="U19" s="576"/>
      <c r="V19" s="576"/>
      <c r="W19" s="576"/>
      <c r="X19" s="576"/>
      <c r="Y19" s="576"/>
      <c r="Z19" s="576"/>
      <c r="AA19" s="576"/>
      <c r="AB19" s="576"/>
      <c r="AC19" s="576"/>
      <c r="AD19" s="576"/>
      <c r="AE19" s="576"/>
      <c r="AF19" s="576"/>
      <c r="AG19" s="576"/>
      <c r="AH19" s="576"/>
      <c r="AI19" s="576"/>
      <c r="AJ19" s="576"/>
      <c r="AK19" s="576"/>
      <c r="AL19" s="576"/>
      <c r="AM19" s="576"/>
      <c r="AN19" s="576"/>
      <c r="AO19" s="576"/>
      <c r="AP19" s="576"/>
      <c r="AQ19" s="576"/>
      <c r="AR19" s="577"/>
      <c r="AS19" s="578" t="s">
        <v>103</v>
      </c>
      <c r="AT19" s="579"/>
      <c r="AU19" s="579"/>
      <c r="AV19" s="579"/>
      <c r="AW19" s="579"/>
      <c r="AX19" s="579"/>
      <c r="AY19" s="579"/>
      <c r="AZ19" s="579"/>
      <c r="BA19" s="579"/>
      <c r="BB19" s="580"/>
      <c r="BC19" s="602" t="s">
        <v>103</v>
      </c>
      <c r="BD19" s="603"/>
      <c r="BE19" s="603"/>
      <c r="BF19" s="603"/>
      <c r="BG19" s="603"/>
      <c r="BH19" s="603"/>
      <c r="BI19" s="603"/>
      <c r="BJ19" s="603"/>
      <c r="BK19" s="603"/>
      <c r="BL19" s="603"/>
      <c r="BM19" s="604"/>
      <c r="BN19" s="687">
        <f>SUM(BN15:CB18)</f>
        <v>1140270.01</v>
      </c>
      <c r="BO19" s="688"/>
      <c r="BP19" s="688"/>
      <c r="BQ19" s="688"/>
      <c r="BR19" s="688"/>
      <c r="BS19" s="688"/>
      <c r="BT19" s="688"/>
      <c r="BU19" s="688"/>
      <c r="BV19" s="688"/>
      <c r="BW19" s="688"/>
      <c r="BX19" s="688"/>
      <c r="BY19" s="688"/>
      <c r="BZ19" s="688"/>
      <c r="CA19" s="688"/>
      <c r="CB19" s="689"/>
    </row>
    <row r="20" spans="1:80" ht="12.75">
      <c r="A20" s="218"/>
      <c r="B20" s="218"/>
      <c r="C20" s="218"/>
      <c r="D20" s="218"/>
      <c r="E20" s="203"/>
      <c r="F20" s="203"/>
      <c r="G20" s="203"/>
      <c r="H20" s="203"/>
      <c r="I20" s="203"/>
      <c r="J20" s="203"/>
      <c r="K20" s="203"/>
      <c r="L20" s="203"/>
      <c r="M20" s="203"/>
      <c r="N20" s="203"/>
      <c r="O20" s="203"/>
      <c r="P20" s="203"/>
      <c r="Q20" s="203"/>
      <c r="R20" s="203"/>
      <c r="S20" s="203"/>
      <c r="T20" s="203"/>
      <c r="U20" s="203"/>
      <c r="V20" s="203"/>
      <c r="W20" s="203"/>
      <c r="X20" s="203"/>
      <c r="Y20" s="203"/>
      <c r="Z20" s="203"/>
      <c r="AA20" s="203"/>
      <c r="AB20" s="203"/>
      <c r="AC20" s="203"/>
      <c r="AD20" s="203"/>
      <c r="AE20" s="203"/>
      <c r="AF20" s="203"/>
      <c r="AG20" s="203"/>
      <c r="AH20" s="203"/>
      <c r="AI20" s="203"/>
      <c r="AJ20" s="203"/>
      <c r="AK20" s="203"/>
      <c r="AL20" s="203"/>
      <c r="AM20" s="203"/>
      <c r="AN20" s="203"/>
      <c r="AO20" s="203"/>
      <c r="AP20" s="203"/>
      <c r="AQ20" s="203"/>
      <c r="AR20" s="203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216"/>
      <c r="BO20" s="216"/>
      <c r="BP20" s="216"/>
      <c r="BQ20" s="216"/>
      <c r="BR20" s="216"/>
      <c r="BS20" s="216"/>
      <c r="BT20" s="216"/>
      <c r="BU20" s="216"/>
      <c r="BV20" s="216"/>
      <c r="BW20" s="216"/>
      <c r="BX20" s="216"/>
      <c r="BY20" s="216"/>
      <c r="BZ20" s="216"/>
      <c r="CA20" s="216"/>
      <c r="CB20" s="216"/>
    </row>
    <row r="21" spans="1:80" ht="12.75">
      <c r="A21" s="218"/>
      <c r="B21" s="218"/>
      <c r="C21" s="218"/>
      <c r="D21" s="218"/>
      <c r="E21" s="203"/>
      <c r="F21" s="203"/>
      <c r="G21" s="203"/>
      <c r="H21" s="203"/>
      <c r="I21" s="203"/>
      <c r="J21" s="203"/>
      <c r="K21" s="203"/>
      <c r="L21" s="203"/>
      <c r="M21" s="203"/>
      <c r="N21" s="203"/>
      <c r="O21" s="203"/>
      <c r="P21" s="203"/>
      <c r="Q21" s="203"/>
      <c r="R21" s="203"/>
      <c r="S21" s="203"/>
      <c r="T21" s="203"/>
      <c r="U21" s="203"/>
      <c r="V21" s="203"/>
      <c r="W21" s="203"/>
      <c r="X21" s="203"/>
      <c r="Y21" s="203"/>
      <c r="Z21" s="203"/>
      <c r="AA21" s="203"/>
      <c r="AB21" s="203"/>
      <c r="AC21" s="203"/>
      <c r="AD21" s="203"/>
      <c r="AE21" s="203"/>
      <c r="AF21" s="203"/>
      <c r="AG21" s="203"/>
      <c r="AH21" s="203"/>
      <c r="AI21" s="203"/>
      <c r="AJ21" s="203"/>
      <c r="AK21" s="203"/>
      <c r="AL21" s="203"/>
      <c r="AM21" s="203"/>
      <c r="AN21" s="203"/>
      <c r="AO21" s="203"/>
      <c r="AP21" s="203"/>
      <c r="AQ21" s="203"/>
      <c r="AR21" s="203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216"/>
      <c r="BO21" s="216"/>
      <c r="BP21" s="216"/>
      <c r="BQ21" s="216"/>
      <c r="BR21" s="216"/>
      <c r="BS21" s="216"/>
      <c r="BT21" s="216"/>
      <c r="BU21" s="216"/>
      <c r="BV21" s="216"/>
      <c r="BW21" s="216"/>
      <c r="BX21" s="216"/>
      <c r="BY21" s="216"/>
      <c r="BZ21" s="216"/>
      <c r="CA21" s="216"/>
      <c r="CB21" s="216"/>
    </row>
    <row r="22" spans="1:80" ht="12.75">
      <c r="A22" s="218"/>
      <c r="B22" s="218"/>
      <c r="C22" s="218"/>
      <c r="D22" s="218"/>
      <c r="E22" s="203"/>
      <c r="F22" s="203"/>
      <c r="G22" s="203"/>
      <c r="H22" s="203"/>
      <c r="I22" s="203"/>
      <c r="J22" s="203"/>
      <c r="K22" s="203"/>
      <c r="L22" s="203"/>
      <c r="M22" s="203"/>
      <c r="N22" s="203"/>
      <c r="O22" s="203"/>
      <c r="P22" s="203"/>
      <c r="Q22" s="203"/>
      <c r="R22" s="203"/>
      <c r="S22" s="203"/>
      <c r="T22" s="203"/>
      <c r="U22" s="203"/>
      <c r="V22" s="203"/>
      <c r="W22" s="203"/>
      <c r="X22" s="203"/>
      <c r="Y22" s="203"/>
      <c r="Z22" s="203"/>
      <c r="AA22" s="203"/>
      <c r="AB22" s="203"/>
      <c r="AC22" s="203"/>
      <c r="AD22" s="203"/>
      <c r="AE22" s="203"/>
      <c r="AF22" s="203"/>
      <c r="AG22" s="203"/>
      <c r="AH22" s="203"/>
      <c r="AI22" s="203"/>
      <c r="AJ22" s="203"/>
      <c r="AK22" s="203"/>
      <c r="AL22" s="203"/>
      <c r="AM22" s="203"/>
      <c r="AN22" s="203"/>
      <c r="AO22" s="203"/>
      <c r="AP22" s="203"/>
      <c r="AQ22" s="203"/>
      <c r="AR22" s="203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216"/>
      <c r="BO22" s="216"/>
      <c r="BP22" s="216"/>
      <c r="BQ22" s="216"/>
      <c r="BR22" s="216"/>
      <c r="BS22" s="216"/>
      <c r="BT22" s="216"/>
      <c r="BU22" s="216"/>
      <c r="BV22" s="216"/>
      <c r="BW22" s="216"/>
      <c r="BX22" s="216"/>
      <c r="BY22" s="216"/>
      <c r="BZ22" s="216"/>
      <c r="CA22" s="216"/>
      <c r="CB22" s="216"/>
    </row>
    <row r="24" spans="1:31" ht="12.75">
      <c r="A24" s="8" t="str">
        <f>'пфхд прил1'!F7</f>
        <v>Заведующий  МДОАУ № 11</v>
      </c>
      <c r="AE24" s="8" t="str">
        <f>'пфхд прил1'!F10</f>
        <v>В.А. Бацаева</v>
      </c>
    </row>
    <row r="27" spans="1:31" ht="12.75">
      <c r="A27" s="8" t="s">
        <v>280</v>
      </c>
      <c r="AE27" s="8" t="str">
        <f>'210 край'!AE42</f>
        <v>О.В. Петрова</v>
      </c>
    </row>
  </sheetData>
  <sheetProtection/>
  <mergeCells count="50">
    <mergeCell ref="A1:CB1"/>
    <mergeCell ref="S3:CB3"/>
    <mergeCell ref="AH5:CB5"/>
    <mergeCell ref="A12:D12"/>
    <mergeCell ref="E12:AR12"/>
    <mergeCell ref="AS12:BB12"/>
    <mergeCell ref="BC12:BM12"/>
    <mergeCell ref="BN12:CB12"/>
    <mergeCell ref="A8:CB8"/>
    <mergeCell ref="A9:CB9"/>
    <mergeCell ref="BN14:CB14"/>
    <mergeCell ref="A11:D11"/>
    <mergeCell ref="E11:AR11"/>
    <mergeCell ref="AS11:BB11"/>
    <mergeCell ref="BC11:BM11"/>
    <mergeCell ref="BN11:CB11"/>
    <mergeCell ref="A14:D14"/>
    <mergeCell ref="E14:AR14"/>
    <mergeCell ref="AS14:BB14"/>
    <mergeCell ref="BC14:BM14"/>
    <mergeCell ref="BN16:CB16"/>
    <mergeCell ref="A13:D13"/>
    <mergeCell ref="E13:AR13"/>
    <mergeCell ref="AS13:BB13"/>
    <mergeCell ref="BC13:BM13"/>
    <mergeCell ref="BN13:CB13"/>
    <mergeCell ref="A16:D16"/>
    <mergeCell ref="E16:AR16"/>
    <mergeCell ref="AS16:BB16"/>
    <mergeCell ref="BC16:BM16"/>
    <mergeCell ref="BN18:CB18"/>
    <mergeCell ref="A15:D15"/>
    <mergeCell ref="E15:AR15"/>
    <mergeCell ref="AS15:BB15"/>
    <mergeCell ref="BC15:BM15"/>
    <mergeCell ref="BN15:CB15"/>
    <mergeCell ref="A18:D18"/>
    <mergeCell ref="E18:AR18"/>
    <mergeCell ref="AS18:BB18"/>
    <mergeCell ref="BC18:BM18"/>
    <mergeCell ref="BN19:CB19"/>
    <mergeCell ref="A17:D17"/>
    <mergeCell ref="E17:AR17"/>
    <mergeCell ref="AS17:BB17"/>
    <mergeCell ref="BC17:BM17"/>
    <mergeCell ref="BN17:CB17"/>
    <mergeCell ref="A19:D19"/>
    <mergeCell ref="E19:AR19"/>
    <mergeCell ref="AS19:BB19"/>
    <mergeCell ref="BC19:BM19"/>
  </mergeCells>
  <printOptions/>
  <pageMargins left="0.7874015748031497" right="0.1968503937007874" top="0.3937007874015748" bottom="0.1968503937007874" header="0" footer="0"/>
  <pageSetup fitToHeight="1" fitToWidth="1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7"/>
  <sheetViews>
    <sheetView view="pageBreakPreview" zoomScale="75" zoomScaleSheetLayoutView="75" zoomScalePageLayoutView="0" workbookViewId="0" topLeftCell="A16">
      <selection activeCell="G34" sqref="G34"/>
    </sheetView>
  </sheetViews>
  <sheetFormatPr defaultColWidth="9.140625" defaultRowHeight="12.75"/>
  <cols>
    <col min="1" max="1" width="37.28125" style="36" customWidth="1"/>
    <col min="2" max="2" width="7.140625" style="36" customWidth="1"/>
    <col min="3" max="3" width="20.421875" style="127" customWidth="1"/>
    <col min="4" max="4" width="16.8515625" style="36" customWidth="1"/>
    <col min="5" max="5" width="15.8515625" style="36" customWidth="1"/>
    <col min="6" max="6" width="16.00390625" style="36" customWidth="1"/>
    <col min="7" max="7" width="13.140625" style="36" customWidth="1"/>
    <col min="8" max="8" width="14.28125" style="36" customWidth="1"/>
    <col min="9" max="9" width="13.7109375" style="36" customWidth="1"/>
    <col min="10" max="10" width="14.28125" style="115" customWidth="1"/>
    <col min="11" max="11" width="5.140625" style="36" customWidth="1"/>
    <col min="12" max="12" width="14.28125" style="36" customWidth="1"/>
    <col min="13" max="13" width="15.00390625" style="36" customWidth="1"/>
    <col min="14" max="16384" width="9.140625" style="36" customWidth="1"/>
  </cols>
  <sheetData>
    <row r="1" spans="1:12" s="73" customFormat="1" ht="19.5">
      <c r="A1" s="201" t="s">
        <v>100</v>
      </c>
      <c r="B1" s="71"/>
      <c r="C1" s="126"/>
      <c r="D1" s="71"/>
      <c r="E1" s="75"/>
      <c r="F1" s="395" t="str">
        <f>'пфхд прил1'!A16</f>
        <v>2019 год и на плановый период 2020 и 2021 гг.</v>
      </c>
      <c r="G1" s="395"/>
      <c r="H1" s="395"/>
      <c r="I1" s="395"/>
      <c r="J1" s="395"/>
      <c r="K1" s="72"/>
      <c r="L1" s="72"/>
    </row>
    <row r="2" spans="1:13" s="73" customFormat="1" ht="18.75">
      <c r="A2" s="406" t="s">
        <v>64</v>
      </c>
      <c r="B2" s="406"/>
      <c r="C2" s="406"/>
      <c r="D2" s="406"/>
      <c r="E2" s="406"/>
      <c r="F2" s="406"/>
      <c r="G2" s="406"/>
      <c r="H2" s="406"/>
      <c r="I2" s="406"/>
      <c r="J2" s="115"/>
      <c r="M2" s="74"/>
    </row>
    <row r="3" spans="1:13" ht="13.5" thickBot="1">
      <c r="A3" s="44"/>
      <c r="B3" s="44"/>
      <c r="C3" s="110"/>
      <c r="D3" s="45"/>
      <c r="E3" s="45"/>
      <c r="F3" s="45"/>
      <c r="G3" s="45"/>
      <c r="H3" s="45"/>
      <c r="I3" s="45"/>
      <c r="M3" s="39"/>
    </row>
    <row r="4" spans="1:14" ht="13.5" customHeight="1" thickBot="1">
      <c r="A4" s="436" t="s">
        <v>7</v>
      </c>
      <c r="B4" s="453" t="s">
        <v>41</v>
      </c>
      <c r="C4" s="401" t="s">
        <v>65</v>
      </c>
      <c r="D4" s="463" t="s">
        <v>42</v>
      </c>
      <c r="E4" s="464"/>
      <c r="F4" s="464"/>
      <c r="G4" s="464"/>
      <c r="H4" s="464"/>
      <c r="I4" s="464"/>
      <c r="J4" s="464"/>
      <c r="K4" s="464"/>
      <c r="L4" s="464"/>
      <c r="M4" s="465"/>
      <c r="N4" s="14"/>
    </row>
    <row r="5" spans="1:14" ht="26.25" customHeight="1" thickBot="1">
      <c r="A5" s="437"/>
      <c r="B5" s="454"/>
      <c r="C5" s="402"/>
      <c r="D5" s="436" t="s">
        <v>67</v>
      </c>
      <c r="E5" s="439" t="s">
        <v>9</v>
      </c>
      <c r="F5" s="440"/>
      <c r="G5" s="440"/>
      <c r="H5" s="440"/>
      <c r="I5" s="440"/>
      <c r="J5" s="440"/>
      <c r="K5" s="441"/>
      <c r="L5" s="470" t="s">
        <v>414</v>
      </c>
      <c r="M5" s="468" t="s">
        <v>415</v>
      </c>
      <c r="N5" s="14"/>
    </row>
    <row r="6" spans="1:14" ht="93" customHeight="1" thickBot="1">
      <c r="A6" s="437"/>
      <c r="B6" s="454"/>
      <c r="C6" s="402"/>
      <c r="D6" s="437"/>
      <c r="E6" s="404" t="s">
        <v>66</v>
      </c>
      <c r="F6" s="405"/>
      <c r="G6" s="474" t="s">
        <v>120</v>
      </c>
      <c r="H6" s="436" t="s">
        <v>121</v>
      </c>
      <c r="I6" s="466" t="s">
        <v>124</v>
      </c>
      <c r="J6" s="472" t="s">
        <v>43</v>
      </c>
      <c r="K6" s="473"/>
      <c r="L6" s="471"/>
      <c r="M6" s="469"/>
      <c r="N6" s="40"/>
    </row>
    <row r="7" spans="1:14" ht="111" customHeight="1" thickBot="1">
      <c r="A7" s="438"/>
      <c r="B7" s="455"/>
      <c r="C7" s="403"/>
      <c r="D7" s="438"/>
      <c r="E7" s="41" t="s">
        <v>122</v>
      </c>
      <c r="F7" s="41" t="s">
        <v>123</v>
      </c>
      <c r="G7" s="475"/>
      <c r="H7" s="438"/>
      <c r="I7" s="467"/>
      <c r="J7" s="116" t="s">
        <v>125</v>
      </c>
      <c r="K7" s="100" t="s">
        <v>44</v>
      </c>
      <c r="L7" s="51" t="s">
        <v>129</v>
      </c>
      <c r="M7" s="51" t="s">
        <v>130</v>
      </c>
      <c r="N7" s="14"/>
    </row>
    <row r="8" spans="1:14" s="43" customFormat="1" ht="16.5" customHeight="1" thickBot="1">
      <c r="A8" s="4">
        <v>1</v>
      </c>
      <c r="B8" s="47">
        <v>2</v>
      </c>
      <c r="C8" s="129">
        <v>3</v>
      </c>
      <c r="D8" s="79">
        <v>4</v>
      </c>
      <c r="E8" s="46">
        <v>5</v>
      </c>
      <c r="F8" s="46">
        <v>6</v>
      </c>
      <c r="G8" s="46">
        <v>7</v>
      </c>
      <c r="H8" s="46">
        <v>8</v>
      </c>
      <c r="I8" s="46">
        <v>9</v>
      </c>
      <c r="J8" s="157">
        <v>10</v>
      </c>
      <c r="K8" s="103">
        <v>11</v>
      </c>
      <c r="L8" s="102">
        <v>12</v>
      </c>
      <c r="M8" s="46">
        <v>13</v>
      </c>
      <c r="N8" s="3"/>
    </row>
    <row r="9" spans="1:14" s="237" customFormat="1" ht="19.5" customHeight="1" thickBot="1">
      <c r="A9" s="230" t="s">
        <v>45</v>
      </c>
      <c r="B9" s="221">
        <v>100</v>
      </c>
      <c r="C9" s="222" t="s">
        <v>46</v>
      </c>
      <c r="D9" s="231">
        <f>SUM(E9:K9)</f>
        <v>10728713</v>
      </c>
      <c r="E9" s="232">
        <f>E12</f>
        <v>2198700</v>
      </c>
      <c r="F9" s="232">
        <f>F12</f>
        <v>6723320</v>
      </c>
      <c r="G9" s="232">
        <f>G15</f>
        <v>736693</v>
      </c>
      <c r="H9" s="232">
        <f>H15</f>
        <v>0</v>
      </c>
      <c r="I9" s="224" t="s">
        <v>1</v>
      </c>
      <c r="J9" s="233">
        <f>SUM(J10:J14)+J16+J17</f>
        <v>1070000</v>
      </c>
      <c r="K9" s="234" t="s">
        <v>1</v>
      </c>
      <c r="L9" s="235">
        <f>D9</f>
        <v>10728713</v>
      </c>
      <c r="M9" s="236">
        <f>L9</f>
        <v>10728713</v>
      </c>
      <c r="N9" s="228"/>
    </row>
    <row r="10" spans="1:14" ht="19.5" customHeight="1">
      <c r="A10" s="120" t="s">
        <v>128</v>
      </c>
      <c r="B10" s="95"/>
      <c r="C10" s="150" t="s">
        <v>46</v>
      </c>
      <c r="D10" s="158" t="s">
        <v>46</v>
      </c>
      <c r="E10" s="104" t="s">
        <v>46</v>
      </c>
      <c r="F10" s="104" t="s">
        <v>1</v>
      </c>
      <c r="G10" s="104" t="s">
        <v>46</v>
      </c>
      <c r="H10" s="104" t="s">
        <v>46</v>
      </c>
      <c r="I10" s="104" t="s">
        <v>46</v>
      </c>
      <c r="J10" s="104" t="s">
        <v>46</v>
      </c>
      <c r="K10" s="169" t="s">
        <v>46</v>
      </c>
      <c r="L10" s="204" t="s">
        <v>46</v>
      </c>
      <c r="M10" s="205" t="s">
        <v>46</v>
      </c>
      <c r="N10" s="14"/>
    </row>
    <row r="11" spans="1:14" ht="19.5" customHeight="1">
      <c r="A11" s="120" t="s">
        <v>127</v>
      </c>
      <c r="B11" s="95">
        <v>110</v>
      </c>
      <c r="C11" s="150" t="s">
        <v>362</v>
      </c>
      <c r="D11" s="159">
        <f>J11</f>
        <v>0</v>
      </c>
      <c r="E11" s="105" t="s">
        <v>46</v>
      </c>
      <c r="F11" s="105" t="s">
        <v>1</v>
      </c>
      <c r="G11" s="105" t="s">
        <v>46</v>
      </c>
      <c r="H11" s="105" t="s">
        <v>46</v>
      </c>
      <c r="I11" s="105" t="s">
        <v>46</v>
      </c>
      <c r="J11" s="105"/>
      <c r="K11" s="170" t="s">
        <v>46</v>
      </c>
      <c r="L11" s="206">
        <f>D11</f>
        <v>0</v>
      </c>
      <c r="M11" s="207">
        <f>L11</f>
        <v>0</v>
      </c>
      <c r="N11" s="14"/>
    </row>
    <row r="12" spans="1:14" ht="19.5" customHeight="1">
      <c r="A12" s="93" t="s">
        <v>47</v>
      </c>
      <c r="B12" s="92">
        <v>120</v>
      </c>
      <c r="C12" s="151" t="s">
        <v>135</v>
      </c>
      <c r="D12" s="159">
        <f>J12</f>
        <v>1070000</v>
      </c>
      <c r="E12" s="105">
        <v>2198700</v>
      </c>
      <c r="F12" s="105">
        <v>6723320</v>
      </c>
      <c r="G12" s="105" t="s">
        <v>46</v>
      </c>
      <c r="H12" s="105" t="s">
        <v>46</v>
      </c>
      <c r="I12" s="105"/>
      <c r="J12" s="105">
        <v>1070000</v>
      </c>
      <c r="K12" s="169" t="s">
        <v>46</v>
      </c>
      <c r="L12" s="206">
        <f aca="true" t="shared" si="0" ref="L12:L17">D12</f>
        <v>1070000</v>
      </c>
      <c r="M12" s="207">
        <f aca="true" t="shared" si="1" ref="M12:M17">L12</f>
        <v>1070000</v>
      </c>
      <c r="N12" s="14"/>
    </row>
    <row r="13" spans="1:14" ht="24" customHeight="1">
      <c r="A13" s="93" t="s">
        <v>99</v>
      </c>
      <c r="B13" s="92">
        <v>130</v>
      </c>
      <c r="C13" s="151" t="s">
        <v>363</v>
      </c>
      <c r="D13" s="159">
        <f>J13</f>
        <v>0</v>
      </c>
      <c r="E13" s="105" t="s">
        <v>46</v>
      </c>
      <c r="F13" s="105" t="s">
        <v>1</v>
      </c>
      <c r="G13" s="105" t="s">
        <v>46</v>
      </c>
      <c r="H13" s="105" t="s">
        <v>46</v>
      </c>
      <c r="I13" s="105" t="s">
        <v>46</v>
      </c>
      <c r="J13" s="105"/>
      <c r="K13" s="170" t="s">
        <v>46</v>
      </c>
      <c r="L13" s="206">
        <f t="shared" si="0"/>
        <v>0</v>
      </c>
      <c r="M13" s="207">
        <f t="shared" si="1"/>
        <v>0</v>
      </c>
      <c r="N13" s="52"/>
    </row>
    <row r="14" spans="1:14" ht="58.5" customHeight="1">
      <c r="A14" s="93" t="s">
        <v>68</v>
      </c>
      <c r="B14" s="92">
        <v>140</v>
      </c>
      <c r="C14" s="151" t="s">
        <v>364</v>
      </c>
      <c r="D14" s="160" t="str">
        <f>J14</f>
        <v>Х</v>
      </c>
      <c r="E14" s="105" t="s">
        <v>46</v>
      </c>
      <c r="F14" s="105" t="s">
        <v>1</v>
      </c>
      <c r="G14" s="105" t="s">
        <v>46</v>
      </c>
      <c r="H14" s="105" t="s">
        <v>46</v>
      </c>
      <c r="I14" s="105" t="s">
        <v>46</v>
      </c>
      <c r="J14" s="105" t="s">
        <v>1</v>
      </c>
      <c r="K14" s="170" t="s">
        <v>46</v>
      </c>
      <c r="L14" s="206" t="str">
        <f t="shared" si="0"/>
        <v>Х</v>
      </c>
      <c r="M14" s="207" t="str">
        <f t="shared" si="1"/>
        <v>Х</v>
      </c>
      <c r="N14" s="52"/>
    </row>
    <row r="15" spans="1:14" ht="24" customHeight="1">
      <c r="A15" s="93" t="s">
        <v>48</v>
      </c>
      <c r="B15" s="92">
        <v>150</v>
      </c>
      <c r="C15" s="151" t="s">
        <v>136</v>
      </c>
      <c r="D15" s="159">
        <f>G15+H15</f>
        <v>736693</v>
      </c>
      <c r="E15" s="105" t="s">
        <v>46</v>
      </c>
      <c r="F15" s="105" t="s">
        <v>1</v>
      </c>
      <c r="G15" s="105">
        <f>'прил 2 (к гр.7 прил1)'!I47</f>
        <v>736693</v>
      </c>
      <c r="H15" s="105">
        <v>0</v>
      </c>
      <c r="I15" s="105" t="s">
        <v>46</v>
      </c>
      <c r="J15" s="105" t="s">
        <v>46</v>
      </c>
      <c r="K15" s="170" t="s">
        <v>46</v>
      </c>
      <c r="L15" s="206">
        <f t="shared" si="0"/>
        <v>736693</v>
      </c>
      <c r="M15" s="207">
        <f t="shared" si="1"/>
        <v>736693</v>
      </c>
      <c r="N15" s="14"/>
    </row>
    <row r="16" spans="1:14" ht="19.5" customHeight="1">
      <c r="A16" s="93" t="s">
        <v>49</v>
      </c>
      <c r="B16" s="92">
        <v>160</v>
      </c>
      <c r="C16" s="151" t="s">
        <v>136</v>
      </c>
      <c r="D16" s="159">
        <f>J16</f>
        <v>0</v>
      </c>
      <c r="E16" s="105" t="s">
        <v>46</v>
      </c>
      <c r="F16" s="105" t="s">
        <v>1</v>
      </c>
      <c r="G16" s="105" t="s">
        <v>46</v>
      </c>
      <c r="H16" s="105" t="s">
        <v>46</v>
      </c>
      <c r="I16" s="105" t="s">
        <v>46</v>
      </c>
      <c r="J16" s="105">
        <v>0</v>
      </c>
      <c r="K16" s="170" t="s">
        <v>46</v>
      </c>
      <c r="L16" s="206">
        <f t="shared" si="0"/>
        <v>0</v>
      </c>
      <c r="M16" s="207">
        <f t="shared" si="1"/>
        <v>0</v>
      </c>
      <c r="N16" s="14"/>
    </row>
    <row r="17" spans="1:14" ht="19.5" customHeight="1" thickBot="1">
      <c r="A17" s="119" t="s">
        <v>50</v>
      </c>
      <c r="B17" s="96">
        <v>180</v>
      </c>
      <c r="C17" s="152" t="s">
        <v>46</v>
      </c>
      <c r="D17" s="161">
        <f>J17</f>
        <v>0</v>
      </c>
      <c r="E17" s="106" t="s">
        <v>46</v>
      </c>
      <c r="F17" s="106" t="s">
        <v>1</v>
      </c>
      <c r="G17" s="106" t="s">
        <v>46</v>
      </c>
      <c r="H17" s="106" t="s">
        <v>46</v>
      </c>
      <c r="I17" s="106" t="s">
        <v>46</v>
      </c>
      <c r="J17" s="106"/>
      <c r="K17" s="171" t="s">
        <v>46</v>
      </c>
      <c r="L17" s="206">
        <f t="shared" si="0"/>
        <v>0</v>
      </c>
      <c r="M17" s="207">
        <f t="shared" si="1"/>
        <v>0</v>
      </c>
      <c r="N17" s="14"/>
    </row>
    <row r="18" spans="1:14" s="67" customFormat="1" ht="19.5" customHeight="1" thickBot="1">
      <c r="A18" s="131" t="s">
        <v>134</v>
      </c>
      <c r="B18" s="123"/>
      <c r="C18" s="153"/>
      <c r="D18" s="162">
        <f>D19+D34</f>
        <v>10834212.23</v>
      </c>
      <c r="E18" s="124">
        <f>E19+E34</f>
        <v>2233929.22</v>
      </c>
      <c r="F18" s="124">
        <f>F19+F34</f>
        <v>6723320</v>
      </c>
      <c r="G18" s="124">
        <f>G19+G34</f>
        <v>736693</v>
      </c>
      <c r="H18" s="124">
        <f>H19+H34</f>
        <v>0</v>
      </c>
      <c r="I18" s="124" t="s">
        <v>1</v>
      </c>
      <c r="J18" s="124">
        <f>J19+J34</f>
        <v>1140270.01</v>
      </c>
      <c r="K18" s="172" t="s">
        <v>1</v>
      </c>
      <c r="L18" s="208">
        <f>L19+L34</f>
        <v>10728713</v>
      </c>
      <c r="M18" s="209">
        <f>M19+M34</f>
        <v>10728713</v>
      </c>
      <c r="N18" s="66"/>
    </row>
    <row r="19" spans="1:14" s="229" customFormat="1" ht="19.5" customHeight="1" thickBot="1">
      <c r="A19" s="220" t="s">
        <v>51</v>
      </c>
      <c r="B19" s="221">
        <v>200</v>
      </c>
      <c r="C19" s="222" t="s">
        <v>46</v>
      </c>
      <c r="D19" s="223">
        <f aca="true" t="shared" si="2" ref="D19:D24">SUM(E19:K19)</f>
        <v>10834212.23</v>
      </c>
      <c r="E19" s="224">
        <f>E20+E25+E26+E31+E32+E33</f>
        <v>2233929.22</v>
      </c>
      <c r="F19" s="224">
        <f>F20+F25+F26+F31+F32+F33</f>
        <v>6723320</v>
      </c>
      <c r="G19" s="224">
        <f>G20+G25+G26+G31+G32+G33</f>
        <v>736693</v>
      </c>
      <c r="H19" s="224">
        <f>H20+H25+H26+H31+H32+H33</f>
        <v>0</v>
      </c>
      <c r="I19" s="224" t="s">
        <v>1</v>
      </c>
      <c r="J19" s="224">
        <f>J20+J25+J26+J31+J32+J33</f>
        <v>1140270.01</v>
      </c>
      <c r="K19" s="225" t="s">
        <v>1</v>
      </c>
      <c r="L19" s="226">
        <f>L20+L25+L26+L31+L32+L33</f>
        <v>10728713</v>
      </c>
      <c r="M19" s="227">
        <f>M20+M25+M26+M31+M32+M33</f>
        <v>10728713</v>
      </c>
      <c r="N19" s="228"/>
    </row>
    <row r="20" spans="1:14" ht="19.5" customHeight="1">
      <c r="A20" s="120" t="s">
        <v>52</v>
      </c>
      <c r="B20" s="95">
        <v>210</v>
      </c>
      <c r="C20" s="150" t="s">
        <v>365</v>
      </c>
      <c r="D20" s="163">
        <f t="shared" si="2"/>
        <v>7592327</v>
      </c>
      <c r="E20" s="104">
        <f>SUM(E21:E24)</f>
        <v>1036164</v>
      </c>
      <c r="F20" s="104">
        <f>SUM(F21:F24)</f>
        <v>6556163</v>
      </c>
      <c r="G20" s="104">
        <f>SUM(G21:G24)</f>
        <v>0</v>
      </c>
      <c r="H20" s="104">
        <f>SUM(H21:H24)</f>
        <v>0</v>
      </c>
      <c r="I20" s="104" t="s">
        <v>1</v>
      </c>
      <c r="J20" s="104">
        <f>SUM(J21:J24)</f>
        <v>0</v>
      </c>
      <c r="K20" s="171" t="s">
        <v>46</v>
      </c>
      <c r="L20" s="204">
        <f>D20</f>
        <v>7592327</v>
      </c>
      <c r="M20" s="205">
        <f>L20</f>
        <v>7592327</v>
      </c>
      <c r="N20" s="14"/>
    </row>
    <row r="21" spans="1:14" ht="19.5" customHeight="1">
      <c r="A21" s="93" t="s">
        <v>8</v>
      </c>
      <c r="B21" s="409">
        <v>211</v>
      </c>
      <c r="C21" s="151"/>
      <c r="D21" s="159">
        <f t="shared" si="2"/>
        <v>0</v>
      </c>
      <c r="E21" s="107"/>
      <c r="F21" s="107"/>
      <c r="G21" s="107"/>
      <c r="H21" s="107"/>
      <c r="I21" s="106" t="s">
        <v>46</v>
      </c>
      <c r="J21" s="107"/>
      <c r="K21" s="171" t="s">
        <v>46</v>
      </c>
      <c r="L21" s="204">
        <f aca="true" t="shared" si="3" ref="L21:L32">D21</f>
        <v>0</v>
      </c>
      <c r="M21" s="205">
        <f aca="true" t="shared" si="4" ref="M21:M40">L21</f>
        <v>0</v>
      </c>
      <c r="N21" s="456"/>
    </row>
    <row r="22" spans="1:14" ht="19.5" customHeight="1">
      <c r="A22" s="407" t="s">
        <v>53</v>
      </c>
      <c r="B22" s="409"/>
      <c r="C22" s="151" t="s">
        <v>137</v>
      </c>
      <c r="D22" s="159">
        <f t="shared" si="2"/>
        <v>5829898</v>
      </c>
      <c r="E22" s="107">
        <v>795825</v>
      </c>
      <c r="F22" s="107">
        <v>5034073</v>
      </c>
      <c r="G22" s="107"/>
      <c r="H22" s="107"/>
      <c r="I22" s="106" t="s">
        <v>46</v>
      </c>
      <c r="J22" s="107"/>
      <c r="K22" s="171" t="s">
        <v>46</v>
      </c>
      <c r="L22" s="204">
        <f t="shared" si="3"/>
        <v>5829898</v>
      </c>
      <c r="M22" s="205">
        <f t="shared" si="4"/>
        <v>5829898</v>
      </c>
      <c r="N22" s="456"/>
    </row>
    <row r="23" spans="1:14" ht="19.5" customHeight="1">
      <c r="A23" s="408"/>
      <c r="B23" s="409"/>
      <c r="C23" s="151" t="s">
        <v>138</v>
      </c>
      <c r="D23" s="159">
        <f t="shared" si="2"/>
        <v>1760029</v>
      </c>
      <c r="E23" s="107">
        <v>239739</v>
      </c>
      <c r="F23" s="107">
        <v>1520290</v>
      </c>
      <c r="G23" s="107"/>
      <c r="H23" s="107"/>
      <c r="I23" s="106" t="s">
        <v>46</v>
      </c>
      <c r="J23" s="107"/>
      <c r="K23" s="171" t="s">
        <v>46</v>
      </c>
      <c r="L23" s="204">
        <f t="shared" si="3"/>
        <v>1760029</v>
      </c>
      <c r="M23" s="205">
        <f t="shared" si="4"/>
        <v>1760029</v>
      </c>
      <c r="N23" s="456"/>
    </row>
    <row r="24" spans="1:14" ht="19.5" customHeight="1">
      <c r="A24" s="93" t="s">
        <v>131</v>
      </c>
      <c r="B24" s="92">
        <v>212</v>
      </c>
      <c r="C24" s="151" t="s">
        <v>139</v>
      </c>
      <c r="D24" s="159">
        <f t="shared" si="2"/>
        <v>2400</v>
      </c>
      <c r="E24" s="107">
        <v>600</v>
      </c>
      <c r="F24" s="107">
        <v>1800</v>
      </c>
      <c r="G24" s="107"/>
      <c r="H24" s="107"/>
      <c r="I24" s="106" t="s">
        <v>46</v>
      </c>
      <c r="J24" s="107"/>
      <c r="K24" s="171" t="s">
        <v>46</v>
      </c>
      <c r="L24" s="204">
        <f t="shared" si="3"/>
        <v>2400</v>
      </c>
      <c r="M24" s="205">
        <f t="shared" si="4"/>
        <v>2400</v>
      </c>
      <c r="N24" s="52"/>
    </row>
    <row r="25" spans="1:14" ht="24.75" customHeight="1">
      <c r="A25" s="119" t="s">
        <v>54</v>
      </c>
      <c r="B25" s="96">
        <v>220</v>
      </c>
      <c r="C25" s="152" t="s">
        <v>366</v>
      </c>
      <c r="D25" s="161"/>
      <c r="E25" s="106"/>
      <c r="F25" s="106"/>
      <c r="G25" s="106"/>
      <c r="H25" s="106"/>
      <c r="I25" s="106"/>
      <c r="J25" s="106"/>
      <c r="K25" s="171" t="s">
        <v>1</v>
      </c>
      <c r="L25" s="204">
        <f t="shared" si="3"/>
        <v>0</v>
      </c>
      <c r="M25" s="205">
        <f t="shared" si="4"/>
        <v>0</v>
      </c>
      <c r="N25" s="14"/>
    </row>
    <row r="26" spans="1:14" ht="24.75" customHeight="1">
      <c r="A26" s="93" t="s">
        <v>55</v>
      </c>
      <c r="B26" s="433">
        <v>230</v>
      </c>
      <c r="C26" s="151" t="s">
        <v>367</v>
      </c>
      <c r="D26" s="159">
        <f>SUM(E26:K26)</f>
        <v>6663.42</v>
      </c>
      <c r="E26" s="105">
        <f>SUM(E28:E30)</f>
        <v>6663.42</v>
      </c>
      <c r="F26" s="105">
        <f>SUM(F28:F30)</f>
        <v>0</v>
      </c>
      <c r="G26" s="105">
        <f>SUM(G28:G30)</f>
        <v>0</v>
      </c>
      <c r="H26" s="105">
        <f>SUM(H28:H30)</f>
        <v>0</v>
      </c>
      <c r="I26" s="105" t="s">
        <v>46</v>
      </c>
      <c r="J26" s="105">
        <f>SUM(J28:J30)</f>
        <v>0</v>
      </c>
      <c r="K26" s="170" t="s">
        <v>46</v>
      </c>
      <c r="L26" s="204">
        <f t="shared" si="3"/>
        <v>6663.42</v>
      </c>
      <c r="M26" s="205">
        <f t="shared" si="4"/>
        <v>6663.42</v>
      </c>
      <c r="N26" s="14"/>
    </row>
    <row r="27" spans="1:14" ht="19.5" customHeight="1">
      <c r="A27" s="120" t="s">
        <v>8</v>
      </c>
      <c r="B27" s="434"/>
      <c r="C27" s="150"/>
      <c r="D27" s="163"/>
      <c r="E27" s="104"/>
      <c r="F27" s="104"/>
      <c r="G27" s="104"/>
      <c r="H27" s="104"/>
      <c r="I27" s="122"/>
      <c r="J27" s="104"/>
      <c r="K27" s="173" t="s">
        <v>1</v>
      </c>
      <c r="L27" s="204">
        <f t="shared" si="3"/>
        <v>0</v>
      </c>
      <c r="M27" s="205">
        <f t="shared" si="4"/>
        <v>0</v>
      </c>
      <c r="N27" s="14"/>
    </row>
    <row r="28" spans="1:14" ht="19.5" customHeight="1">
      <c r="A28" s="93" t="s">
        <v>132</v>
      </c>
      <c r="B28" s="434"/>
      <c r="C28" s="150" t="s">
        <v>140</v>
      </c>
      <c r="D28" s="159">
        <f aca="true" t="shared" si="5" ref="D28:D35">SUM(E28:K28)</f>
        <v>6448</v>
      </c>
      <c r="E28" s="105">
        <v>6448</v>
      </c>
      <c r="F28" s="105"/>
      <c r="G28" s="105"/>
      <c r="H28" s="105"/>
      <c r="I28" s="106" t="s">
        <v>46</v>
      </c>
      <c r="J28" s="105"/>
      <c r="K28" s="171" t="s">
        <v>46</v>
      </c>
      <c r="L28" s="204">
        <f t="shared" si="3"/>
        <v>6448</v>
      </c>
      <c r="M28" s="205">
        <f t="shared" si="4"/>
        <v>6448</v>
      </c>
      <c r="N28" s="14"/>
    </row>
    <row r="29" spans="1:14" ht="19.5" customHeight="1">
      <c r="A29" s="93" t="s">
        <v>133</v>
      </c>
      <c r="B29" s="434"/>
      <c r="C29" s="150" t="s">
        <v>141</v>
      </c>
      <c r="D29" s="159">
        <f t="shared" si="5"/>
        <v>215.42</v>
      </c>
      <c r="E29" s="105">
        <f>200+15.42</f>
        <v>215.42</v>
      </c>
      <c r="F29" s="105"/>
      <c r="G29" s="105"/>
      <c r="H29" s="105"/>
      <c r="I29" s="106" t="s">
        <v>46</v>
      </c>
      <c r="J29" s="105"/>
      <c r="K29" s="171" t="s">
        <v>46</v>
      </c>
      <c r="L29" s="204">
        <f t="shared" si="3"/>
        <v>215.42</v>
      </c>
      <c r="M29" s="205">
        <f t="shared" si="4"/>
        <v>215.42</v>
      </c>
      <c r="N29" s="14"/>
    </row>
    <row r="30" spans="1:14" ht="19.5" customHeight="1">
      <c r="A30" s="93" t="s">
        <v>377</v>
      </c>
      <c r="B30" s="435"/>
      <c r="C30" s="150" t="s">
        <v>141</v>
      </c>
      <c r="D30" s="159">
        <f t="shared" si="5"/>
        <v>0</v>
      </c>
      <c r="E30" s="105"/>
      <c r="F30" s="105"/>
      <c r="G30" s="105"/>
      <c r="H30" s="105"/>
      <c r="I30" s="106" t="s">
        <v>46</v>
      </c>
      <c r="J30" s="105"/>
      <c r="K30" s="171" t="s">
        <v>46</v>
      </c>
      <c r="L30" s="204">
        <f t="shared" si="3"/>
        <v>0</v>
      </c>
      <c r="M30" s="205">
        <f t="shared" si="4"/>
        <v>0</v>
      </c>
      <c r="N30" s="14"/>
    </row>
    <row r="31" spans="1:14" ht="19.5" customHeight="1">
      <c r="A31" s="93" t="s">
        <v>98</v>
      </c>
      <c r="B31" s="92">
        <v>240</v>
      </c>
      <c r="C31" s="151" t="s">
        <v>368</v>
      </c>
      <c r="D31" s="159">
        <f t="shared" si="5"/>
        <v>0</v>
      </c>
      <c r="E31" s="105"/>
      <c r="F31" s="105"/>
      <c r="G31" s="105"/>
      <c r="H31" s="105"/>
      <c r="I31" s="106" t="s">
        <v>46</v>
      </c>
      <c r="J31" s="105"/>
      <c r="K31" s="171" t="s">
        <v>46</v>
      </c>
      <c r="L31" s="204">
        <f t="shared" si="3"/>
        <v>0</v>
      </c>
      <c r="M31" s="205">
        <f t="shared" si="4"/>
        <v>0</v>
      </c>
      <c r="N31" s="52"/>
    </row>
    <row r="32" spans="1:14" ht="24.75" customHeight="1">
      <c r="A32" s="93" t="s">
        <v>56</v>
      </c>
      <c r="B32" s="92">
        <v>250</v>
      </c>
      <c r="C32" s="151" t="s">
        <v>369</v>
      </c>
      <c r="D32" s="159">
        <f t="shared" si="5"/>
        <v>0</v>
      </c>
      <c r="E32" s="105"/>
      <c r="F32" s="105"/>
      <c r="G32" s="105"/>
      <c r="H32" s="105"/>
      <c r="I32" s="106" t="s">
        <v>46</v>
      </c>
      <c r="J32" s="105"/>
      <c r="K32" s="171" t="s">
        <v>46</v>
      </c>
      <c r="L32" s="204">
        <f t="shared" si="3"/>
        <v>0</v>
      </c>
      <c r="M32" s="205">
        <f t="shared" si="4"/>
        <v>0</v>
      </c>
      <c r="N32" s="14"/>
    </row>
    <row r="33" spans="1:14" ht="40.5" customHeight="1" thickBot="1">
      <c r="A33" s="147" t="s">
        <v>143</v>
      </c>
      <c r="B33" s="148">
        <v>260</v>
      </c>
      <c r="C33" s="154" t="s">
        <v>46</v>
      </c>
      <c r="D33" s="164">
        <f t="shared" si="5"/>
        <v>3235221.81</v>
      </c>
      <c r="E33" s="149">
        <f>1155888+35229.22-15.42</f>
        <v>1191101.8</v>
      </c>
      <c r="F33" s="149">
        <v>167157</v>
      </c>
      <c r="G33" s="149">
        <f>'прил 2 (к гр.7 прил1)'!J36+'прил 2 (к гр.7 прил1)'!J38+'прил 2 (к гр.7 прил1)'!J34+'прил 2 (к гр.7 прил1)'!J40</f>
        <v>736693</v>
      </c>
      <c r="H33" s="149"/>
      <c r="I33" s="149" t="s">
        <v>46</v>
      </c>
      <c r="J33" s="149">
        <f>1070000+70270.01</f>
        <v>1140270.01</v>
      </c>
      <c r="K33" s="174" t="s">
        <v>46</v>
      </c>
      <c r="L33" s="204">
        <f>D33-D40</f>
        <v>3129722.58</v>
      </c>
      <c r="M33" s="205">
        <f t="shared" si="4"/>
        <v>3129722.58</v>
      </c>
      <c r="N33" s="14"/>
    </row>
    <row r="34" spans="1:14" s="238" customFormat="1" ht="19.5" customHeight="1">
      <c r="A34" s="137" t="s">
        <v>57</v>
      </c>
      <c r="B34" s="138">
        <v>300</v>
      </c>
      <c r="C34" s="155" t="s">
        <v>46</v>
      </c>
      <c r="D34" s="165">
        <f t="shared" si="5"/>
        <v>0</v>
      </c>
      <c r="E34" s="139">
        <f>E35</f>
        <v>0</v>
      </c>
      <c r="F34" s="139">
        <f>F35</f>
        <v>0</v>
      </c>
      <c r="G34" s="139">
        <f>G35</f>
        <v>0</v>
      </c>
      <c r="H34" s="139">
        <f>H35</f>
        <v>0</v>
      </c>
      <c r="I34" s="139" t="s">
        <v>1</v>
      </c>
      <c r="J34" s="139">
        <f>J35</f>
        <v>0</v>
      </c>
      <c r="K34" s="175" t="s">
        <v>46</v>
      </c>
      <c r="L34" s="210">
        <f>SUM(L35:L36)</f>
        <v>0</v>
      </c>
      <c r="M34" s="211">
        <f>SUM(M35:M36)</f>
        <v>0</v>
      </c>
      <c r="N34" s="68"/>
    </row>
    <row r="35" spans="1:14" s="69" customFormat="1" ht="19.5" customHeight="1">
      <c r="A35" s="140" t="s">
        <v>58</v>
      </c>
      <c r="B35" s="94">
        <v>310</v>
      </c>
      <c r="C35" s="301" t="s">
        <v>370</v>
      </c>
      <c r="D35" s="159">
        <f t="shared" si="5"/>
        <v>0</v>
      </c>
      <c r="E35" s="109"/>
      <c r="F35" s="109"/>
      <c r="G35" s="109">
        <f>SUM(G36:G36)</f>
        <v>0</v>
      </c>
      <c r="H35" s="109">
        <f>SUM(H36:H36)</f>
        <v>0</v>
      </c>
      <c r="I35" s="109" t="s">
        <v>1</v>
      </c>
      <c r="J35" s="109">
        <f>SUM(J36:J36)</f>
        <v>0</v>
      </c>
      <c r="K35" s="171" t="s">
        <v>46</v>
      </c>
      <c r="L35" s="204">
        <f>D35</f>
        <v>0</v>
      </c>
      <c r="M35" s="205">
        <f t="shared" si="4"/>
        <v>0</v>
      </c>
      <c r="N35" s="68"/>
    </row>
    <row r="36" spans="1:14" s="69" customFormat="1" ht="19.5" customHeight="1">
      <c r="A36" s="141" t="s">
        <v>142</v>
      </c>
      <c r="B36" s="121">
        <v>320</v>
      </c>
      <c r="C36" s="301" t="s">
        <v>370</v>
      </c>
      <c r="D36" s="166">
        <f aca="true" t="shared" si="6" ref="D36:D41">SUM(E36:K36)</f>
        <v>0</v>
      </c>
      <c r="E36" s="109"/>
      <c r="F36" s="109"/>
      <c r="G36" s="109"/>
      <c r="H36" s="109"/>
      <c r="I36" s="106" t="s">
        <v>46</v>
      </c>
      <c r="J36" s="109"/>
      <c r="K36" s="171" t="s">
        <v>46</v>
      </c>
      <c r="L36" s="204">
        <f>D36</f>
        <v>0</v>
      </c>
      <c r="M36" s="205">
        <f t="shared" si="4"/>
        <v>0</v>
      </c>
      <c r="N36" s="68"/>
    </row>
    <row r="37" spans="1:14" s="67" customFormat="1" ht="19.5" customHeight="1">
      <c r="A37" s="142" t="s">
        <v>59</v>
      </c>
      <c r="B37" s="91">
        <v>400</v>
      </c>
      <c r="C37" s="156"/>
      <c r="D37" s="167">
        <f t="shared" si="6"/>
        <v>0</v>
      </c>
      <c r="E37" s="108">
        <f>SUM(E38:E39)</f>
        <v>0</v>
      </c>
      <c r="F37" s="108">
        <f>SUM(F38:F39)</f>
        <v>0</v>
      </c>
      <c r="G37" s="108">
        <f>SUM(G38:G39)</f>
        <v>0</v>
      </c>
      <c r="H37" s="108">
        <f>SUM(H38:H39)</f>
        <v>0</v>
      </c>
      <c r="I37" s="108" t="s">
        <v>1</v>
      </c>
      <c r="J37" s="108">
        <f>SUM(J38:J39)</f>
        <v>0</v>
      </c>
      <c r="K37" s="176" t="s">
        <v>1</v>
      </c>
      <c r="L37" s="212"/>
      <c r="M37" s="213"/>
      <c r="N37" s="66"/>
    </row>
    <row r="38" spans="1:14" ht="19.5" customHeight="1">
      <c r="A38" s="143" t="s">
        <v>60</v>
      </c>
      <c r="B38" s="95">
        <v>410</v>
      </c>
      <c r="C38" s="302" t="s">
        <v>371</v>
      </c>
      <c r="D38" s="163">
        <f t="shared" si="6"/>
        <v>0</v>
      </c>
      <c r="E38" s="104"/>
      <c r="F38" s="104"/>
      <c r="G38" s="104"/>
      <c r="H38" s="104"/>
      <c r="I38" s="122" t="s">
        <v>46</v>
      </c>
      <c r="J38" s="104"/>
      <c r="K38" s="173" t="s">
        <v>46</v>
      </c>
      <c r="L38" s="204">
        <f>D38</f>
        <v>0</v>
      </c>
      <c r="M38" s="205">
        <f t="shared" si="4"/>
        <v>0</v>
      </c>
      <c r="N38" s="14"/>
    </row>
    <row r="39" spans="1:14" ht="19.5" customHeight="1" thickBot="1">
      <c r="A39" s="144" t="s">
        <v>61</v>
      </c>
      <c r="B39" s="145">
        <v>420</v>
      </c>
      <c r="C39" s="303" t="s">
        <v>371</v>
      </c>
      <c r="D39" s="168">
        <f t="shared" si="6"/>
        <v>0</v>
      </c>
      <c r="E39" s="146"/>
      <c r="F39" s="146"/>
      <c r="G39" s="146"/>
      <c r="H39" s="146"/>
      <c r="I39" s="146" t="s">
        <v>46</v>
      </c>
      <c r="J39" s="146"/>
      <c r="K39" s="177" t="s">
        <v>46</v>
      </c>
      <c r="L39" s="204">
        <f>D39</f>
        <v>0</v>
      </c>
      <c r="M39" s="205">
        <f t="shared" si="4"/>
        <v>0</v>
      </c>
      <c r="N39" s="14"/>
    </row>
    <row r="40" spans="1:14" s="81" customFormat="1" ht="19.5" customHeight="1" thickBot="1">
      <c r="A40" s="220" t="s">
        <v>62</v>
      </c>
      <c r="B40" s="221">
        <v>500</v>
      </c>
      <c r="C40" s="222" t="s">
        <v>46</v>
      </c>
      <c r="D40" s="250">
        <f>SUM(E40:K40)</f>
        <v>105499.23</v>
      </c>
      <c r="E40" s="251">
        <v>35229.22</v>
      </c>
      <c r="F40" s="251">
        <v>0</v>
      </c>
      <c r="G40" s="251"/>
      <c r="H40" s="251"/>
      <c r="I40" s="224" t="s">
        <v>1</v>
      </c>
      <c r="J40" s="224">
        <v>70270.01</v>
      </c>
      <c r="K40" s="225" t="s">
        <v>1</v>
      </c>
      <c r="L40" s="226">
        <v>0</v>
      </c>
      <c r="M40" s="227">
        <f t="shared" si="4"/>
        <v>0</v>
      </c>
      <c r="N40" s="239"/>
    </row>
    <row r="41" spans="1:14" s="81" customFormat="1" ht="19.5" customHeight="1" thickBot="1">
      <c r="A41" s="240" t="s">
        <v>63</v>
      </c>
      <c r="B41" s="241">
        <v>600</v>
      </c>
      <c r="C41" s="242" t="s">
        <v>46</v>
      </c>
      <c r="D41" s="252">
        <f t="shared" si="6"/>
        <v>0</v>
      </c>
      <c r="E41" s="253">
        <f>E40+E9-E18</f>
        <v>0</v>
      </c>
      <c r="F41" s="253">
        <f>F40+F9-F18</f>
        <v>0</v>
      </c>
      <c r="G41" s="253">
        <f>G40+G9-G18</f>
        <v>0</v>
      </c>
      <c r="H41" s="253">
        <f>H40+H9-H18</f>
        <v>0</v>
      </c>
      <c r="I41" s="243" t="s">
        <v>1</v>
      </c>
      <c r="J41" s="243">
        <f>J40+J9-J18</f>
        <v>0</v>
      </c>
      <c r="K41" s="244" t="s">
        <v>1</v>
      </c>
      <c r="L41" s="245">
        <v>0</v>
      </c>
      <c r="M41" s="246">
        <v>0</v>
      </c>
      <c r="N41" s="239"/>
    </row>
    <row r="42" ht="12.75"/>
    <row r="43" ht="12.75"/>
    <row r="44" spans="1:13" s="76" customFormat="1" ht="19.5">
      <c r="A44" s="451" t="s">
        <v>101</v>
      </c>
      <c r="B44" s="451"/>
      <c r="C44" s="451"/>
      <c r="D44" s="451"/>
      <c r="E44" s="451"/>
      <c r="F44" s="451"/>
      <c r="G44" s="184" t="str">
        <f>F1</f>
        <v>2019 год и на плановый период 2020 и 2021 гг.</v>
      </c>
      <c r="H44" s="184"/>
      <c r="I44" s="184"/>
      <c r="J44" s="185"/>
      <c r="K44" s="70"/>
      <c r="L44" s="70"/>
      <c r="M44" s="70"/>
    </row>
    <row r="45" spans="1:13" ht="13.5" thickBot="1">
      <c r="A45" s="132"/>
      <c r="B45"/>
      <c r="D45"/>
      <c r="E45"/>
      <c r="F45"/>
      <c r="G45"/>
      <c r="H45"/>
      <c r="I45"/>
      <c r="J45" s="117"/>
      <c r="K45" s="56"/>
      <c r="L45" s="56"/>
      <c r="M45" s="57"/>
    </row>
    <row r="46" spans="1:13" ht="31.5" customHeight="1" thickBot="1">
      <c r="A46" s="436" t="s">
        <v>7</v>
      </c>
      <c r="B46" s="453" t="s">
        <v>41</v>
      </c>
      <c r="C46" s="401" t="s">
        <v>72</v>
      </c>
      <c r="D46" s="439" t="s">
        <v>69</v>
      </c>
      <c r="E46" s="440"/>
      <c r="F46" s="440"/>
      <c r="G46" s="440"/>
      <c r="H46" s="440"/>
      <c r="I46" s="440"/>
      <c r="J46" s="440"/>
      <c r="K46" s="440"/>
      <c r="L46" s="440"/>
      <c r="M46" s="441"/>
    </row>
    <row r="47" spans="1:13" ht="13.5" thickBot="1">
      <c r="A47" s="437"/>
      <c r="B47" s="454"/>
      <c r="C47" s="402"/>
      <c r="D47" s="442" t="s">
        <v>70</v>
      </c>
      <c r="E47" s="443"/>
      <c r="F47" s="444"/>
      <c r="G47" s="439" t="s">
        <v>9</v>
      </c>
      <c r="H47" s="440"/>
      <c r="I47" s="440"/>
      <c r="J47" s="440"/>
      <c r="K47" s="440"/>
      <c r="L47" s="440"/>
      <c r="M47" s="441"/>
    </row>
    <row r="48" spans="1:13" ht="110.25" customHeight="1">
      <c r="A48" s="437"/>
      <c r="B48" s="454"/>
      <c r="C48" s="402"/>
      <c r="D48" s="445"/>
      <c r="E48" s="452"/>
      <c r="F48" s="447"/>
      <c r="G48" s="442" t="s">
        <v>96</v>
      </c>
      <c r="H48" s="443"/>
      <c r="I48" s="444"/>
      <c r="J48" s="442" t="s">
        <v>97</v>
      </c>
      <c r="K48" s="443"/>
      <c r="L48" s="443"/>
      <c r="M48" s="444"/>
    </row>
    <row r="49" spans="1:13" ht="31.5" customHeight="1">
      <c r="A49" s="437"/>
      <c r="B49" s="454"/>
      <c r="C49" s="402"/>
      <c r="D49" s="445"/>
      <c r="E49" s="452"/>
      <c r="F49" s="447"/>
      <c r="G49" s="445"/>
      <c r="H49" s="446"/>
      <c r="I49" s="447"/>
      <c r="J49" s="445"/>
      <c r="K49" s="446"/>
      <c r="L49" s="446"/>
      <c r="M49" s="447"/>
    </row>
    <row r="50" spans="1:13" ht="31.5" customHeight="1">
      <c r="A50" s="437"/>
      <c r="B50" s="454"/>
      <c r="C50" s="402"/>
      <c r="D50" s="445"/>
      <c r="E50" s="452"/>
      <c r="F50" s="447"/>
      <c r="G50" s="445"/>
      <c r="H50" s="446"/>
      <c r="I50" s="447"/>
      <c r="J50" s="445"/>
      <c r="K50" s="446"/>
      <c r="L50" s="446"/>
      <c r="M50" s="447"/>
    </row>
    <row r="51" spans="1:13" ht="13.5" thickBot="1">
      <c r="A51" s="437"/>
      <c r="B51" s="454"/>
      <c r="C51" s="402"/>
      <c r="D51" s="448"/>
      <c r="E51" s="449"/>
      <c r="F51" s="450"/>
      <c r="G51" s="448"/>
      <c r="H51" s="449"/>
      <c r="I51" s="450"/>
      <c r="J51" s="448"/>
      <c r="K51" s="449"/>
      <c r="L51" s="449"/>
      <c r="M51" s="450"/>
    </row>
    <row r="52" spans="1:13" ht="39" customHeight="1">
      <c r="A52" s="437"/>
      <c r="B52" s="454"/>
      <c r="C52" s="402"/>
      <c r="D52" s="436" t="s">
        <v>418</v>
      </c>
      <c r="E52" s="436" t="s">
        <v>419</v>
      </c>
      <c r="F52" s="436" t="s">
        <v>420</v>
      </c>
      <c r="G52" s="436" t="s">
        <v>418</v>
      </c>
      <c r="H52" s="436" t="s">
        <v>419</v>
      </c>
      <c r="I52" s="436" t="s">
        <v>421</v>
      </c>
      <c r="J52" s="442" t="s">
        <v>418</v>
      </c>
      <c r="K52" s="444"/>
      <c r="L52" s="476" t="s">
        <v>419</v>
      </c>
      <c r="M52" s="436" t="s">
        <v>421</v>
      </c>
    </row>
    <row r="53" spans="1:13" ht="12.75">
      <c r="A53" s="437"/>
      <c r="B53" s="454"/>
      <c r="C53" s="402"/>
      <c r="D53" s="437"/>
      <c r="E53" s="437"/>
      <c r="F53" s="437"/>
      <c r="G53" s="437"/>
      <c r="H53" s="437"/>
      <c r="I53" s="437"/>
      <c r="J53" s="445"/>
      <c r="K53" s="447"/>
      <c r="L53" s="477"/>
      <c r="M53" s="437"/>
    </row>
    <row r="54" spans="1:13" ht="12.75">
      <c r="A54" s="437"/>
      <c r="B54" s="454"/>
      <c r="C54" s="402"/>
      <c r="D54" s="437"/>
      <c r="E54" s="437"/>
      <c r="F54" s="437"/>
      <c r="G54" s="437"/>
      <c r="H54" s="437"/>
      <c r="I54" s="437"/>
      <c r="J54" s="445"/>
      <c r="K54" s="447"/>
      <c r="L54" s="477"/>
      <c r="M54" s="437"/>
    </row>
    <row r="55" spans="1:13" ht="13.5" thickBot="1">
      <c r="A55" s="438"/>
      <c r="B55" s="455"/>
      <c r="C55" s="403"/>
      <c r="D55" s="438"/>
      <c r="E55" s="438"/>
      <c r="F55" s="438"/>
      <c r="G55" s="438"/>
      <c r="H55" s="438"/>
      <c r="I55" s="438"/>
      <c r="J55" s="448"/>
      <c r="K55" s="450"/>
      <c r="L55" s="478"/>
      <c r="M55" s="438"/>
    </row>
    <row r="56" spans="1:13" s="43" customFormat="1" ht="13.5" thickBot="1">
      <c r="A56" s="4">
        <v>1</v>
      </c>
      <c r="B56" s="58">
        <v>2</v>
      </c>
      <c r="C56" s="111" t="s">
        <v>126</v>
      </c>
      <c r="D56" s="4">
        <v>4</v>
      </c>
      <c r="E56" s="4">
        <v>5</v>
      </c>
      <c r="F56" s="4">
        <v>6</v>
      </c>
      <c r="G56" s="4">
        <v>7</v>
      </c>
      <c r="H56" s="4">
        <v>8</v>
      </c>
      <c r="I56" s="4">
        <v>9</v>
      </c>
      <c r="J56" s="439">
        <v>10</v>
      </c>
      <c r="K56" s="441"/>
      <c r="L56" s="48">
        <v>11</v>
      </c>
      <c r="M56" s="4">
        <v>12</v>
      </c>
    </row>
    <row r="57" spans="1:13" ht="26.25" thickBot="1">
      <c r="A57" s="97" t="s">
        <v>73</v>
      </c>
      <c r="B57" s="77" t="s">
        <v>74</v>
      </c>
      <c r="C57" s="112" t="s">
        <v>46</v>
      </c>
      <c r="D57" s="78">
        <f>J57</f>
        <v>3009738</v>
      </c>
      <c r="E57" s="78">
        <f>L57</f>
        <v>3036913.35</v>
      </c>
      <c r="F57" s="78">
        <f>M57</f>
        <v>3036913.35</v>
      </c>
      <c r="G57" s="78" t="s">
        <v>1</v>
      </c>
      <c r="H57" s="78" t="s">
        <v>1</v>
      </c>
      <c r="I57" s="78" t="s">
        <v>1</v>
      </c>
      <c r="J57" s="459">
        <f>J59+J60</f>
        <v>3009738</v>
      </c>
      <c r="K57" s="460"/>
      <c r="L57" s="78">
        <f>L59+L60</f>
        <v>3036913.35</v>
      </c>
      <c r="M57" s="78">
        <f>M59+M60</f>
        <v>3036913.35</v>
      </c>
    </row>
    <row r="58" spans="1:13" ht="13.5" thickBot="1">
      <c r="A58" s="98" t="s">
        <v>9</v>
      </c>
      <c r="B58" s="53"/>
      <c r="C58" s="128"/>
      <c r="D58" s="101"/>
      <c r="E58" s="101"/>
      <c r="F58" s="101"/>
      <c r="G58" s="101"/>
      <c r="H58" s="101"/>
      <c r="I58" s="101"/>
      <c r="J58" s="118"/>
      <c r="K58" s="101"/>
      <c r="L58" s="101"/>
      <c r="M58" s="99"/>
    </row>
    <row r="59" spans="1:13" s="329" customFormat="1" ht="39" thickBot="1">
      <c r="A59" s="50" t="s">
        <v>77</v>
      </c>
      <c r="B59" s="58" t="s">
        <v>75</v>
      </c>
      <c r="C59" s="113" t="s">
        <v>46</v>
      </c>
      <c r="D59" s="59">
        <v>991690.92</v>
      </c>
      <c r="E59" s="59">
        <v>991690.92</v>
      </c>
      <c r="F59" s="59">
        <v>991690.92</v>
      </c>
      <c r="G59" s="255"/>
      <c r="H59" s="255"/>
      <c r="I59" s="255"/>
      <c r="J59" s="461">
        <v>991690.92</v>
      </c>
      <c r="K59" s="462"/>
      <c r="L59" s="54">
        <v>991690.92</v>
      </c>
      <c r="M59" s="54">
        <v>991690.92</v>
      </c>
    </row>
    <row r="60" spans="1:13" s="329" customFormat="1" ht="26.25" thickBot="1">
      <c r="A60" s="42" t="s">
        <v>71</v>
      </c>
      <c r="B60" s="55" t="s">
        <v>76</v>
      </c>
      <c r="C60" s="308" t="s">
        <v>417</v>
      </c>
      <c r="D60" s="59">
        <v>2018047.08</v>
      </c>
      <c r="E60" s="59">
        <v>3036913.35</v>
      </c>
      <c r="F60" s="59">
        <v>3036913.35</v>
      </c>
      <c r="G60" s="255"/>
      <c r="H60" s="255"/>
      <c r="I60" s="255"/>
      <c r="J60" s="457">
        <v>2018047.08</v>
      </c>
      <c r="K60" s="458"/>
      <c r="L60" s="54">
        <v>2045222.43</v>
      </c>
      <c r="M60" s="59">
        <v>2045222.43</v>
      </c>
    </row>
    <row r="61" ht="12.75"/>
    <row r="62" ht="12.75"/>
    <row r="63" spans="1:13" ht="19.5">
      <c r="A63" s="427" t="s">
        <v>110</v>
      </c>
      <c r="B63" s="427"/>
      <c r="C63" s="427"/>
      <c r="D63" s="427"/>
      <c r="E63" s="427"/>
      <c r="F63" s="427"/>
      <c r="G63" s="427"/>
      <c r="H63" s="396" t="s">
        <v>416</v>
      </c>
      <c r="I63" s="396"/>
      <c r="J63" s="186"/>
      <c r="K63" s="186"/>
      <c r="L63" s="186"/>
      <c r="M63" s="82"/>
    </row>
    <row r="64" spans="1:8" ht="16.5" thickBot="1">
      <c r="A64" s="428" t="s">
        <v>111</v>
      </c>
      <c r="B64" s="428"/>
      <c r="C64" s="428"/>
      <c r="D64" s="428"/>
      <c r="E64" s="428"/>
      <c r="F64" s="428"/>
      <c r="G64" s="428"/>
      <c r="H64" s="187" t="s">
        <v>112</v>
      </c>
    </row>
    <row r="65" spans="1:8" ht="39.75" customHeight="1" thickBot="1">
      <c r="A65" s="50" t="s">
        <v>7</v>
      </c>
      <c r="B65" s="49" t="s">
        <v>41</v>
      </c>
      <c r="C65" s="416" t="s">
        <v>104</v>
      </c>
      <c r="D65" s="429"/>
      <c r="E65" s="417"/>
      <c r="F65"/>
      <c r="G65"/>
      <c r="H65"/>
    </row>
    <row r="66" spans="1:8" ht="19.5" customHeight="1" thickBot="1">
      <c r="A66" s="42" t="s">
        <v>62</v>
      </c>
      <c r="B66" s="80" t="s">
        <v>113</v>
      </c>
      <c r="C66" s="398"/>
      <c r="D66" s="399"/>
      <c r="E66" s="400"/>
      <c r="F66"/>
      <c r="G66"/>
      <c r="H66"/>
    </row>
    <row r="67" spans="1:8" ht="19.5" customHeight="1" thickBot="1">
      <c r="A67" s="42" t="s">
        <v>63</v>
      </c>
      <c r="B67" s="80" t="s">
        <v>114</v>
      </c>
      <c r="C67" s="398">
        <f>C66+C68-C70</f>
        <v>0</v>
      </c>
      <c r="D67" s="399"/>
      <c r="E67" s="400"/>
      <c r="F67"/>
      <c r="G67"/>
      <c r="H67"/>
    </row>
    <row r="68" spans="1:8" ht="19.5" customHeight="1" thickBot="1">
      <c r="A68" s="42" t="s">
        <v>105</v>
      </c>
      <c r="B68" s="80" t="s">
        <v>115</v>
      </c>
      <c r="C68" s="398"/>
      <c r="D68" s="399"/>
      <c r="E68" s="400"/>
      <c r="F68"/>
      <c r="G68"/>
      <c r="H68"/>
    </row>
    <row r="69" spans="1:8" ht="19.5" customHeight="1" thickBot="1">
      <c r="A69" s="42"/>
      <c r="B69" s="80"/>
      <c r="C69" s="398"/>
      <c r="D69" s="399"/>
      <c r="E69" s="400"/>
      <c r="F69"/>
      <c r="G69"/>
      <c r="H69"/>
    </row>
    <row r="70" spans="1:8" ht="19.5" customHeight="1" thickBot="1">
      <c r="A70" s="42" t="s">
        <v>106</v>
      </c>
      <c r="B70" s="80" t="s">
        <v>116</v>
      </c>
      <c r="C70" s="398"/>
      <c r="D70" s="399"/>
      <c r="E70" s="400"/>
      <c r="F70"/>
      <c r="G70"/>
      <c r="H70"/>
    </row>
    <row r="71" spans="1:8" ht="12.75">
      <c r="A71" s="133"/>
      <c r="B71"/>
      <c r="D71"/>
      <c r="E71"/>
      <c r="F71"/>
      <c r="G71"/>
      <c r="H71"/>
    </row>
    <row r="72" spans="1:8" ht="39">
      <c r="A72" s="202" t="s">
        <v>118</v>
      </c>
      <c r="B72"/>
      <c r="D72"/>
      <c r="E72"/>
      <c r="F72"/>
      <c r="G72"/>
      <c r="H72"/>
    </row>
    <row r="73" spans="1:8" ht="13.5" thickBot="1">
      <c r="A73" s="133"/>
      <c r="B73"/>
      <c r="D73"/>
      <c r="E73"/>
      <c r="F73"/>
      <c r="G73"/>
      <c r="H73"/>
    </row>
    <row r="74" spans="1:8" ht="31.5" customHeight="1" thickBot="1">
      <c r="A74" s="410" t="s">
        <v>7</v>
      </c>
      <c r="B74" s="411"/>
      <c r="C74" s="416" t="s">
        <v>41</v>
      </c>
      <c r="D74" s="417"/>
      <c r="E74" s="418" t="s">
        <v>107</v>
      </c>
      <c r="F74" s="419"/>
      <c r="G74" s="419"/>
      <c r="H74" s="420"/>
    </row>
    <row r="75" spans="1:8" ht="27.75" customHeight="1" thickBot="1">
      <c r="A75" s="410" t="s">
        <v>108</v>
      </c>
      <c r="B75" s="411"/>
      <c r="C75" s="421" t="s">
        <v>113</v>
      </c>
      <c r="D75" s="422"/>
      <c r="E75" s="423"/>
      <c r="F75" s="424"/>
      <c r="G75" s="424"/>
      <c r="H75" s="425"/>
    </row>
    <row r="76" spans="1:8" ht="75" customHeight="1" thickBot="1">
      <c r="A76" s="410" t="s">
        <v>117</v>
      </c>
      <c r="B76" s="411"/>
      <c r="C76" s="421" t="s">
        <v>114</v>
      </c>
      <c r="D76" s="422"/>
      <c r="E76" s="430"/>
      <c r="F76" s="431"/>
      <c r="G76" s="431"/>
      <c r="H76" s="432"/>
    </row>
    <row r="77" spans="1:8" ht="37.5" customHeight="1" thickBot="1">
      <c r="A77" s="410" t="s">
        <v>109</v>
      </c>
      <c r="B77" s="411"/>
      <c r="C77" s="421" t="s">
        <v>115</v>
      </c>
      <c r="D77" s="422"/>
      <c r="E77" s="423"/>
      <c r="F77" s="424"/>
      <c r="G77" s="424"/>
      <c r="H77" s="425"/>
    </row>
    <row r="78" spans="1:8" ht="15.75">
      <c r="A78" s="14"/>
      <c r="B78" s="83"/>
      <c r="C78" s="129"/>
      <c r="D78" s="83"/>
      <c r="E78" s="83"/>
      <c r="F78" s="397"/>
      <c r="G78" s="397"/>
      <c r="H78" s="84"/>
    </row>
    <row r="79" spans="1:13" ht="26.25" customHeight="1" thickBot="1">
      <c r="A79" s="426" t="s">
        <v>119</v>
      </c>
      <c r="B79" s="426"/>
      <c r="C79" s="426"/>
      <c r="D79" s="426"/>
      <c r="E79" s="426"/>
      <c r="F79" s="22"/>
      <c r="G79" s="22"/>
      <c r="I79" s="87"/>
      <c r="J79" s="413" t="s">
        <v>399</v>
      </c>
      <c r="K79" s="413"/>
      <c r="L79" s="413"/>
      <c r="M79" s="413"/>
    </row>
    <row r="80" spans="1:13" ht="21" customHeight="1">
      <c r="A80" s="134"/>
      <c r="B80" s="89"/>
      <c r="C80" s="114"/>
      <c r="D80" s="414"/>
      <c r="E80" s="414"/>
      <c r="F80" s="22"/>
      <c r="G80" s="22"/>
      <c r="I80" s="86" t="s">
        <v>2</v>
      </c>
      <c r="J80" s="412" t="s">
        <v>3</v>
      </c>
      <c r="K80" s="412"/>
      <c r="L80" s="412"/>
      <c r="M80" s="412"/>
    </row>
    <row r="81" spans="1:13" ht="20.25" customHeight="1" thickBot="1">
      <c r="A81" s="134" t="s">
        <v>422</v>
      </c>
      <c r="B81" s="89"/>
      <c r="C81" s="114"/>
      <c r="D81" s="90"/>
      <c r="E81" s="90"/>
      <c r="F81" s="22"/>
      <c r="G81" s="22"/>
      <c r="I81" s="87"/>
      <c r="J81" s="413" t="s">
        <v>391</v>
      </c>
      <c r="K81" s="413"/>
      <c r="L81" s="413"/>
      <c r="M81" s="413"/>
    </row>
    <row r="82" spans="1:13" ht="19.5" customHeight="1">
      <c r="A82" s="135"/>
      <c r="B82" s="85"/>
      <c r="C82" s="114"/>
      <c r="D82" s="412"/>
      <c r="E82" s="412"/>
      <c r="F82" s="22"/>
      <c r="G82" s="22"/>
      <c r="I82" s="86" t="s">
        <v>2</v>
      </c>
      <c r="J82" s="412" t="s">
        <v>3</v>
      </c>
      <c r="K82" s="412"/>
      <c r="L82" s="412"/>
      <c r="M82" s="412"/>
    </row>
    <row r="83" spans="1:13" ht="16.5" customHeight="1" thickBot="1">
      <c r="A83" s="135"/>
      <c r="B83" s="85"/>
      <c r="C83" s="114"/>
      <c r="D83" s="415"/>
      <c r="E83" s="415"/>
      <c r="F83" s="22"/>
      <c r="G83" s="22"/>
      <c r="I83" s="87"/>
      <c r="J83" s="413" t="s">
        <v>411</v>
      </c>
      <c r="K83" s="413"/>
      <c r="L83" s="413"/>
      <c r="M83" s="413"/>
    </row>
    <row r="84" spans="1:13" ht="22.5" customHeight="1">
      <c r="A84" s="135"/>
      <c r="B84" s="85"/>
      <c r="C84" s="114"/>
      <c r="D84" s="412"/>
      <c r="E84" s="412"/>
      <c r="F84" s="22"/>
      <c r="G84" s="22"/>
      <c r="I84" s="86" t="s">
        <v>2</v>
      </c>
      <c r="J84" s="412" t="s">
        <v>3</v>
      </c>
      <c r="K84" s="412"/>
      <c r="L84" s="412"/>
      <c r="M84" s="412"/>
    </row>
    <row r="85" spans="1:13" ht="17.25" customHeight="1" thickBot="1">
      <c r="A85" s="136">
        <f>'пфхд прил1'!F12</f>
        <v>43496</v>
      </c>
      <c r="B85" s="7"/>
      <c r="C85" s="114"/>
      <c r="D85" s="415"/>
      <c r="E85" s="415"/>
      <c r="F85" s="22"/>
      <c r="G85" s="22"/>
      <c r="I85" s="87"/>
      <c r="J85" s="413" t="s">
        <v>447</v>
      </c>
      <c r="K85" s="413"/>
      <c r="L85" s="413"/>
      <c r="M85" s="413"/>
    </row>
    <row r="86" spans="1:13" ht="22.5" customHeight="1">
      <c r="A86" s="2"/>
      <c r="B86" s="1"/>
      <c r="C86" s="114"/>
      <c r="D86" s="412"/>
      <c r="E86" s="412"/>
      <c r="I86" s="86" t="s">
        <v>2</v>
      </c>
      <c r="J86" s="412" t="s">
        <v>3</v>
      </c>
      <c r="K86" s="412"/>
      <c r="L86" s="412"/>
      <c r="M86" s="412"/>
    </row>
    <row r="87" spans="3:5" ht="12.75">
      <c r="C87" s="130"/>
      <c r="D87" s="88"/>
      <c r="E87" s="88"/>
    </row>
  </sheetData>
  <sheetProtection/>
  <mergeCells count="78">
    <mergeCell ref="M52:M55"/>
    <mergeCell ref="L52:L55"/>
    <mergeCell ref="G48:I51"/>
    <mergeCell ref="H6:H7"/>
    <mergeCell ref="A4:A7"/>
    <mergeCell ref="B4:B7"/>
    <mergeCell ref="D4:M4"/>
    <mergeCell ref="D5:D7"/>
    <mergeCell ref="I6:I7"/>
    <mergeCell ref="M5:M6"/>
    <mergeCell ref="L5:L6"/>
    <mergeCell ref="E5:K5"/>
    <mergeCell ref="J6:K6"/>
    <mergeCell ref="G6:G7"/>
    <mergeCell ref="N21:N23"/>
    <mergeCell ref="J56:K56"/>
    <mergeCell ref="J60:K60"/>
    <mergeCell ref="F52:F55"/>
    <mergeCell ref="H52:H55"/>
    <mergeCell ref="I52:I55"/>
    <mergeCell ref="G52:G55"/>
    <mergeCell ref="J57:K57"/>
    <mergeCell ref="J59:K59"/>
    <mergeCell ref="J52:K55"/>
    <mergeCell ref="B26:B30"/>
    <mergeCell ref="D52:D55"/>
    <mergeCell ref="G47:M47"/>
    <mergeCell ref="J48:M51"/>
    <mergeCell ref="D46:M46"/>
    <mergeCell ref="E52:E55"/>
    <mergeCell ref="A44:F44"/>
    <mergeCell ref="A46:A55"/>
    <mergeCell ref="D47:F51"/>
    <mergeCell ref="B46:B55"/>
    <mergeCell ref="J79:M79"/>
    <mergeCell ref="J80:M80"/>
    <mergeCell ref="A76:B76"/>
    <mergeCell ref="C76:D76"/>
    <mergeCell ref="E76:H76"/>
    <mergeCell ref="A77:B77"/>
    <mergeCell ref="A63:G63"/>
    <mergeCell ref="C69:E69"/>
    <mergeCell ref="D84:E84"/>
    <mergeCell ref="D85:E85"/>
    <mergeCell ref="C66:E66"/>
    <mergeCell ref="A64:G64"/>
    <mergeCell ref="C65:E65"/>
    <mergeCell ref="C67:E67"/>
    <mergeCell ref="A75:B75"/>
    <mergeCell ref="C68:E68"/>
    <mergeCell ref="C74:D74"/>
    <mergeCell ref="E74:H74"/>
    <mergeCell ref="C75:D75"/>
    <mergeCell ref="E75:H75"/>
    <mergeCell ref="D82:E82"/>
    <mergeCell ref="C77:D77"/>
    <mergeCell ref="E77:H77"/>
    <mergeCell ref="A79:E79"/>
    <mergeCell ref="A74:B74"/>
    <mergeCell ref="J84:M84"/>
    <mergeCell ref="J85:M85"/>
    <mergeCell ref="J86:M86"/>
    <mergeCell ref="D80:E80"/>
    <mergeCell ref="J81:M81"/>
    <mergeCell ref="J82:M82"/>
    <mergeCell ref="D83:E83"/>
    <mergeCell ref="J83:M83"/>
    <mergeCell ref="D86:E86"/>
    <mergeCell ref="F1:J1"/>
    <mergeCell ref="H63:I63"/>
    <mergeCell ref="F78:G78"/>
    <mergeCell ref="C70:E70"/>
    <mergeCell ref="C46:C55"/>
    <mergeCell ref="E6:F6"/>
    <mergeCell ref="A2:I2"/>
    <mergeCell ref="C4:C7"/>
    <mergeCell ref="A22:A23"/>
    <mergeCell ref="B21:B23"/>
  </mergeCells>
  <printOptions/>
  <pageMargins left="0.11811023622047245" right="0.11811023622047245" top="0.5905511811023623" bottom="0.1968503937007874" header="0" footer="0"/>
  <pageSetup fitToHeight="3" fitToWidth="1" horizontalDpi="600" verticalDpi="600" orientation="landscape" paperSize="9" scale="72" r:id="rId3"/>
  <rowBreaks count="3" manualBreakCount="3">
    <brk id="28" max="12" man="1"/>
    <brk id="60" max="12" man="1"/>
    <brk id="68" max="12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6"/>
  <sheetViews>
    <sheetView view="pageBreakPreview" zoomScale="60" zoomScalePageLayoutView="0" workbookViewId="0" topLeftCell="A25">
      <selection activeCell="O40" sqref="O40"/>
    </sheetView>
  </sheetViews>
  <sheetFormatPr defaultColWidth="9.140625" defaultRowHeight="12.75"/>
  <cols>
    <col min="1" max="1" width="43.57421875" style="0" customWidth="1"/>
    <col min="2" max="2" width="25.140625" style="0" customWidth="1"/>
    <col min="3" max="3" width="36.421875" style="0" customWidth="1"/>
    <col min="4" max="4" width="18.8515625" style="0" customWidth="1"/>
    <col min="5" max="5" width="10.421875" style="0" customWidth="1"/>
    <col min="6" max="6" width="17.140625" style="0" customWidth="1"/>
    <col min="7" max="7" width="9.28125" style="264" customWidth="1"/>
    <col min="8" max="8" width="16.00390625" style="0" customWidth="1"/>
    <col min="9" max="9" width="17.421875" style="0" customWidth="1"/>
    <col min="10" max="10" width="15.8515625" style="0" customWidth="1"/>
    <col min="11" max="11" width="16.7109375" style="0" customWidth="1"/>
  </cols>
  <sheetData>
    <row r="1" spans="6:10" ht="26.25" customHeight="1">
      <c r="F1" s="263"/>
      <c r="G1" s="263"/>
      <c r="H1" s="390" t="s">
        <v>313</v>
      </c>
      <c r="I1" s="390"/>
      <c r="J1" s="390"/>
    </row>
    <row r="2" spans="6:10" ht="12.75">
      <c r="F2" s="60"/>
      <c r="G2" s="60"/>
      <c r="H2" s="60"/>
      <c r="I2" s="60"/>
      <c r="J2" s="60"/>
    </row>
    <row r="3" spans="6:12" ht="58.5" customHeight="1">
      <c r="F3" s="263"/>
      <c r="G3" s="263"/>
      <c r="H3" s="390" t="s">
        <v>314</v>
      </c>
      <c r="I3" s="390"/>
      <c r="J3" s="390"/>
      <c r="K3" s="263"/>
      <c r="L3" s="263"/>
    </row>
    <row r="5" spans="6:10" ht="18.75">
      <c r="F5" s="19"/>
      <c r="G5" s="19"/>
      <c r="H5" s="332" t="s">
        <v>13</v>
      </c>
      <c r="I5" s="332"/>
      <c r="J5" s="332"/>
    </row>
    <row r="6" spans="6:10" ht="12.75">
      <c r="F6" s="10"/>
      <c r="G6" s="10"/>
      <c r="H6" s="2"/>
      <c r="I6" s="2"/>
      <c r="J6" s="2"/>
    </row>
    <row r="7" spans="6:10" ht="39.75" customHeight="1">
      <c r="F7" s="28"/>
      <c r="G7" s="28"/>
      <c r="H7" s="380" t="s">
        <v>372</v>
      </c>
      <c r="I7" s="380"/>
      <c r="J7" s="380"/>
    </row>
    <row r="8" spans="6:10" ht="27.75" customHeight="1">
      <c r="F8" s="265"/>
      <c r="G8" s="265"/>
      <c r="H8" s="485" t="s">
        <v>315</v>
      </c>
      <c r="I8" s="485"/>
      <c r="J8" s="485"/>
    </row>
    <row r="9" spans="6:10" ht="12.75">
      <c r="F9" s="10"/>
      <c r="G9" s="10"/>
      <c r="H9" s="2"/>
      <c r="I9" s="2"/>
      <c r="J9" s="2"/>
    </row>
    <row r="10" spans="6:10" ht="16.5" thickBot="1">
      <c r="F10" s="266"/>
      <c r="G10" s="266"/>
      <c r="H10" s="486" t="s">
        <v>373</v>
      </c>
      <c r="I10" s="486"/>
      <c r="J10" s="486"/>
    </row>
    <row r="11" spans="6:10" ht="12.75">
      <c r="F11" s="29"/>
      <c r="G11" s="29"/>
      <c r="H11" s="392" t="s">
        <v>2</v>
      </c>
      <c r="I11" s="392"/>
      <c r="J11" s="258" t="s">
        <v>3</v>
      </c>
    </row>
    <row r="12" spans="1:10" ht="18.75">
      <c r="A12" s="267" t="s">
        <v>316</v>
      </c>
      <c r="B12" s="267"/>
      <c r="C12" s="267"/>
      <c r="D12" s="267"/>
      <c r="F12" s="268"/>
      <c r="G12" s="268"/>
      <c r="H12" s="344">
        <f>G17</f>
        <v>43496</v>
      </c>
      <c r="I12" s="344"/>
      <c r="J12" s="344"/>
    </row>
    <row r="13" spans="1:10" ht="18.75">
      <c r="A13" s="267" t="s">
        <v>317</v>
      </c>
      <c r="C13" s="269" t="s">
        <v>412</v>
      </c>
      <c r="F13" s="29"/>
      <c r="G13" s="29"/>
      <c r="H13" s="331" t="s">
        <v>14</v>
      </c>
      <c r="I13" s="331"/>
      <c r="J13" s="331"/>
    </row>
    <row r="14" ht="9.75" customHeight="1"/>
    <row r="15" spans="1:8" ht="15.75">
      <c r="A15" s="270"/>
      <c r="B15" s="270"/>
      <c r="C15" s="270"/>
      <c r="D15" s="270"/>
      <c r="E15" s="14"/>
      <c r="F15" s="52"/>
      <c r="G15" s="487" t="s">
        <v>4</v>
      </c>
      <c r="H15" s="487"/>
    </row>
    <row r="16" spans="1:8" ht="16.5" customHeight="1">
      <c r="A16" s="272"/>
      <c r="B16" s="484"/>
      <c r="C16" s="484"/>
      <c r="D16" s="484"/>
      <c r="E16" s="481" t="s">
        <v>318</v>
      </c>
      <c r="F16" s="482"/>
      <c r="G16" s="483" t="s">
        <v>319</v>
      </c>
      <c r="H16" s="483"/>
    </row>
    <row r="17" spans="1:8" ht="15.75">
      <c r="A17" s="272"/>
      <c r="B17" s="484"/>
      <c r="C17" s="484"/>
      <c r="D17" s="484"/>
      <c r="E17" s="481" t="s">
        <v>5</v>
      </c>
      <c r="F17" s="482"/>
      <c r="G17" s="488">
        <f>'пфхд прил1'!K18</f>
        <v>43496</v>
      </c>
      <c r="H17" s="488"/>
    </row>
    <row r="18" spans="1:8" ht="18" customHeight="1">
      <c r="A18" s="341" t="s">
        <v>320</v>
      </c>
      <c r="B18" s="479" t="s">
        <v>354</v>
      </c>
      <c r="C18" s="479"/>
      <c r="D18" s="479"/>
      <c r="E18" s="481" t="s">
        <v>321</v>
      </c>
      <c r="F18" s="482"/>
      <c r="G18" s="483" t="s">
        <v>322</v>
      </c>
      <c r="H18" s="483"/>
    </row>
    <row r="19" spans="1:8" ht="29.25" customHeight="1">
      <c r="A19" s="341"/>
      <c r="B19" s="480"/>
      <c r="C19" s="480"/>
      <c r="D19" s="480"/>
      <c r="E19" s="481"/>
      <c r="F19" s="482"/>
      <c r="G19" s="483"/>
      <c r="H19" s="483"/>
    </row>
    <row r="20" spans="1:8" ht="33.75" customHeight="1" thickBot="1">
      <c r="A20" s="272"/>
      <c r="B20" s="273" t="s">
        <v>323</v>
      </c>
      <c r="C20" s="256" t="s">
        <v>360</v>
      </c>
      <c r="D20" s="274"/>
      <c r="E20" s="482" t="s">
        <v>324</v>
      </c>
      <c r="F20" s="482"/>
      <c r="G20" s="483" t="s">
        <v>448</v>
      </c>
      <c r="H20" s="483"/>
    </row>
    <row r="21" spans="1:8" ht="41.25" customHeight="1" thickBot="1">
      <c r="A21" s="30" t="s">
        <v>325</v>
      </c>
      <c r="B21" s="491"/>
      <c r="C21" s="491"/>
      <c r="D21" s="491"/>
      <c r="E21" s="481" t="s">
        <v>326</v>
      </c>
      <c r="F21" s="482"/>
      <c r="G21" s="483" t="s">
        <v>327</v>
      </c>
      <c r="H21" s="483"/>
    </row>
    <row r="22" spans="1:8" ht="32.25" thickBot="1">
      <c r="A22" s="30" t="s">
        <v>12</v>
      </c>
      <c r="B22" s="490" t="s">
        <v>15</v>
      </c>
      <c r="C22" s="490"/>
      <c r="D22" s="490"/>
      <c r="E22" s="481" t="s">
        <v>328</v>
      </c>
      <c r="F22" s="482"/>
      <c r="G22" s="487" t="s">
        <v>361</v>
      </c>
      <c r="H22" s="487"/>
    </row>
    <row r="23" spans="1:8" ht="32.25" thickBot="1">
      <c r="A23" s="30" t="s">
        <v>329</v>
      </c>
      <c r="B23" s="489"/>
      <c r="C23" s="489"/>
      <c r="D23" s="489"/>
      <c r="E23" s="481" t="s">
        <v>321</v>
      </c>
      <c r="F23" s="482"/>
      <c r="G23" s="487"/>
      <c r="H23" s="487"/>
    </row>
    <row r="24" spans="1:8" ht="27" customHeight="1">
      <c r="A24" s="484" t="s">
        <v>330</v>
      </c>
      <c r="B24" s="484"/>
      <c r="C24" s="484"/>
      <c r="D24" s="484"/>
      <c r="E24" s="481" t="s">
        <v>331</v>
      </c>
      <c r="F24" s="482"/>
      <c r="G24" s="487" t="s">
        <v>332</v>
      </c>
      <c r="H24" s="487"/>
    </row>
    <row r="25" spans="1:8" ht="12.75" customHeight="1">
      <c r="A25" s="275" t="s">
        <v>333</v>
      </c>
      <c r="B25" s="270"/>
      <c r="C25" s="270"/>
      <c r="D25" s="270"/>
      <c r="E25" s="481" t="s">
        <v>334</v>
      </c>
      <c r="F25" s="482"/>
      <c r="G25" s="487" t="s">
        <v>335</v>
      </c>
      <c r="H25" s="487"/>
    </row>
    <row r="26" spans="1:8" ht="12.75" customHeight="1">
      <c r="A26" s="512" t="s">
        <v>336</v>
      </c>
      <c r="B26" s="512"/>
      <c r="C26" s="512"/>
      <c r="D26" s="512"/>
      <c r="E26" s="481"/>
      <c r="F26" s="482"/>
      <c r="G26" s="487"/>
      <c r="H26" s="487"/>
    </row>
    <row r="27" spans="1:7" ht="16.5" thickBot="1">
      <c r="A27" s="484"/>
      <c r="B27" s="484"/>
      <c r="C27" s="484"/>
      <c r="D27" s="484"/>
      <c r="E27" s="484"/>
      <c r="F27" s="513"/>
      <c r="G27" s="513"/>
    </row>
    <row r="28" spans="1:7" ht="18" customHeight="1" thickBot="1">
      <c r="A28" s="484" t="s">
        <v>62</v>
      </c>
      <c r="B28" s="484"/>
      <c r="C28" s="484"/>
      <c r="D28" s="484"/>
      <c r="E28" s="492"/>
      <c r="F28" s="493">
        <v>0</v>
      </c>
      <c r="G28" s="494"/>
    </row>
    <row r="29" spans="1:7" ht="3.75" customHeight="1" thickBot="1">
      <c r="A29" s="277"/>
      <c r="B29" s="277"/>
      <c r="C29" s="277"/>
      <c r="D29" s="277"/>
      <c r="E29" s="277"/>
      <c r="F29" s="277"/>
      <c r="G29" s="278"/>
    </row>
    <row r="30" spans="1:10" ht="67.5" customHeight="1">
      <c r="A30" s="354" t="s">
        <v>337</v>
      </c>
      <c r="B30" s="354" t="s">
        <v>338</v>
      </c>
      <c r="C30" s="369" t="s">
        <v>339</v>
      </c>
      <c r="D30" s="354" t="s">
        <v>340</v>
      </c>
      <c r="E30" s="497" t="s">
        <v>341</v>
      </c>
      <c r="F30" s="498"/>
      <c r="G30" s="497" t="s">
        <v>342</v>
      </c>
      <c r="H30" s="498"/>
      <c r="I30" s="497" t="s">
        <v>343</v>
      </c>
      <c r="J30" s="503"/>
    </row>
    <row r="31" spans="1:10" ht="54" customHeight="1" thickBot="1">
      <c r="A31" s="495"/>
      <c r="B31" s="495"/>
      <c r="C31" s="496"/>
      <c r="D31" s="495"/>
      <c r="E31" s="499" t="str">
        <f>C13</f>
        <v>2019 год и на плановый период 2020 и 2021 гг.</v>
      </c>
      <c r="F31" s="500"/>
      <c r="G31" s="499"/>
      <c r="H31" s="500"/>
      <c r="I31" s="499"/>
      <c r="J31" s="504"/>
    </row>
    <row r="32" spans="1:10" ht="16.5" customHeight="1" thickBot="1">
      <c r="A32" s="355"/>
      <c r="B32" s="355"/>
      <c r="C32" s="370"/>
      <c r="D32" s="355"/>
      <c r="E32" s="257" t="s">
        <v>344</v>
      </c>
      <c r="F32" s="31" t="s">
        <v>345</v>
      </c>
      <c r="G32" s="259" t="s">
        <v>344</v>
      </c>
      <c r="H32" s="261" t="s">
        <v>345</v>
      </c>
      <c r="I32" s="256" t="s">
        <v>346</v>
      </c>
      <c r="J32" s="260" t="s">
        <v>102</v>
      </c>
    </row>
    <row r="33" spans="1:10" s="280" customFormat="1" ht="16.5" thickBot="1">
      <c r="A33" s="279">
        <v>1</v>
      </c>
      <c r="B33" s="261">
        <v>2</v>
      </c>
      <c r="C33" s="262">
        <v>3</v>
      </c>
      <c r="D33" s="260">
        <v>4</v>
      </c>
      <c r="E33" s="260">
        <v>5</v>
      </c>
      <c r="F33" s="279">
        <v>6</v>
      </c>
      <c r="G33" s="259">
        <v>7</v>
      </c>
      <c r="H33" s="261">
        <v>8</v>
      </c>
      <c r="I33" s="261">
        <v>9</v>
      </c>
      <c r="J33" s="260">
        <v>10</v>
      </c>
    </row>
    <row r="34" spans="1:11" s="280" customFormat="1" ht="87" customHeight="1">
      <c r="A34" s="299" t="s">
        <v>445</v>
      </c>
      <c r="B34" s="281" t="s">
        <v>382</v>
      </c>
      <c r="C34" s="282" t="s">
        <v>355</v>
      </c>
      <c r="D34" s="283"/>
      <c r="E34" s="281"/>
      <c r="F34" s="281"/>
      <c r="G34" s="282"/>
      <c r="H34" s="281"/>
      <c r="I34" s="310">
        <v>54000</v>
      </c>
      <c r="J34" s="285">
        <v>54000</v>
      </c>
      <c r="K34" s="328" t="s">
        <v>444</v>
      </c>
    </row>
    <row r="35" spans="1:11" s="280" customFormat="1" ht="63" customHeight="1">
      <c r="A35" s="286" t="s">
        <v>407</v>
      </c>
      <c r="B35" s="283" t="s">
        <v>380</v>
      </c>
      <c r="C35" s="309" t="s">
        <v>408</v>
      </c>
      <c r="D35" s="283"/>
      <c r="E35" s="281"/>
      <c r="F35" s="281"/>
      <c r="G35" s="282"/>
      <c r="H35" s="281"/>
      <c r="I35" s="310"/>
      <c r="J35" s="326"/>
      <c r="K35" s="328"/>
    </row>
    <row r="36" spans="1:11" s="280" customFormat="1" ht="63" customHeight="1">
      <c r="A36" s="286" t="s">
        <v>403</v>
      </c>
      <c r="B36" s="283" t="s">
        <v>380</v>
      </c>
      <c r="C36" s="309" t="s">
        <v>381</v>
      </c>
      <c r="D36" s="281"/>
      <c r="E36" s="281"/>
      <c r="F36" s="281"/>
      <c r="G36" s="282"/>
      <c r="H36" s="281"/>
      <c r="I36" s="284">
        <v>342342</v>
      </c>
      <c r="J36" s="285">
        <v>342342</v>
      </c>
      <c r="K36" s="328" t="s">
        <v>441</v>
      </c>
    </row>
    <row r="37" spans="1:11" s="280" customFormat="1" ht="39.75" customHeight="1">
      <c r="A37" s="286" t="s">
        <v>379</v>
      </c>
      <c r="B37" s="283" t="s">
        <v>380</v>
      </c>
      <c r="C37" s="309" t="s">
        <v>381</v>
      </c>
      <c r="D37" s="287"/>
      <c r="E37" s="287"/>
      <c r="F37" s="287"/>
      <c r="G37" s="271"/>
      <c r="H37" s="287"/>
      <c r="I37" s="311"/>
      <c r="J37" s="327"/>
      <c r="K37" s="328"/>
    </row>
    <row r="38" spans="1:11" s="280" customFormat="1" ht="39.75" customHeight="1">
      <c r="A38" s="507" t="s">
        <v>383</v>
      </c>
      <c r="B38" s="509" t="s">
        <v>384</v>
      </c>
      <c r="C38" s="312" t="s">
        <v>406</v>
      </c>
      <c r="D38" s="281"/>
      <c r="E38" s="281"/>
      <c r="F38" s="281"/>
      <c r="G38" s="282"/>
      <c r="H38" s="281"/>
      <c r="I38" s="310">
        <v>220351</v>
      </c>
      <c r="J38" s="326">
        <v>220351</v>
      </c>
      <c r="K38" s="328"/>
    </row>
    <row r="39" spans="1:11" s="280" customFormat="1" ht="50.25" customHeight="1">
      <c r="A39" s="508"/>
      <c r="B39" s="510"/>
      <c r="C39" s="312" t="s">
        <v>396</v>
      </c>
      <c r="D39" s="281"/>
      <c r="E39" s="281"/>
      <c r="F39" s="281"/>
      <c r="G39" s="282"/>
      <c r="H39" s="281"/>
      <c r="I39" s="310"/>
      <c r="J39" s="326"/>
      <c r="K39" s="328"/>
    </row>
    <row r="40" spans="1:11" ht="42.75" customHeight="1">
      <c r="A40" s="507" t="s">
        <v>385</v>
      </c>
      <c r="B40" s="509" t="s">
        <v>386</v>
      </c>
      <c r="C40" s="312" t="s">
        <v>387</v>
      </c>
      <c r="D40" s="288"/>
      <c r="E40" s="287"/>
      <c r="F40" s="254"/>
      <c r="G40" s="271"/>
      <c r="H40" s="254"/>
      <c r="I40" s="311">
        <v>120000</v>
      </c>
      <c r="J40" s="326">
        <v>120000</v>
      </c>
      <c r="K40" s="328" t="s">
        <v>452</v>
      </c>
    </row>
    <row r="41" spans="1:11" ht="42.75" customHeight="1">
      <c r="A41" s="508"/>
      <c r="B41" s="510"/>
      <c r="C41" s="312" t="s">
        <v>397</v>
      </c>
      <c r="D41" s="288"/>
      <c r="E41" s="287"/>
      <c r="F41" s="254"/>
      <c r="G41" s="271"/>
      <c r="H41" s="254"/>
      <c r="I41" s="311"/>
      <c r="J41" s="326"/>
      <c r="K41" s="328"/>
    </row>
    <row r="42" spans="1:11" ht="35.25" customHeight="1">
      <c r="A42" s="507" t="s">
        <v>398</v>
      </c>
      <c r="B42" s="514" t="s">
        <v>388</v>
      </c>
      <c r="C42" s="271" t="s">
        <v>389</v>
      </c>
      <c r="D42" s="288"/>
      <c r="E42" s="287"/>
      <c r="F42" s="254"/>
      <c r="G42" s="271"/>
      <c r="H42" s="254"/>
      <c r="I42" s="311"/>
      <c r="J42" s="327"/>
      <c r="K42" s="328"/>
    </row>
    <row r="43" spans="1:11" ht="35.25" customHeight="1">
      <c r="A43" s="511"/>
      <c r="B43" s="515"/>
      <c r="C43" s="271" t="s">
        <v>390</v>
      </c>
      <c r="D43" s="288"/>
      <c r="E43" s="287"/>
      <c r="F43" s="254"/>
      <c r="G43" s="271"/>
      <c r="H43" s="254"/>
      <c r="I43" s="311"/>
      <c r="J43" s="327"/>
      <c r="K43" s="328"/>
    </row>
    <row r="44" spans="1:11" ht="35.25" customHeight="1">
      <c r="A44" s="511"/>
      <c r="B44" s="515"/>
      <c r="C44" s="271" t="s">
        <v>401</v>
      </c>
      <c r="D44" s="288"/>
      <c r="E44" s="287"/>
      <c r="F44" s="254"/>
      <c r="G44" s="271"/>
      <c r="H44" s="254"/>
      <c r="I44" s="311"/>
      <c r="J44" s="327"/>
      <c r="K44" s="328"/>
    </row>
    <row r="45" spans="1:11" ht="39.75" customHeight="1">
      <c r="A45" s="508"/>
      <c r="B45" s="516"/>
      <c r="C45" s="271" t="s">
        <v>402</v>
      </c>
      <c r="D45" s="288"/>
      <c r="E45" s="287"/>
      <c r="F45" s="254"/>
      <c r="G45" s="271"/>
      <c r="H45" s="254"/>
      <c r="I45" s="311"/>
      <c r="J45" s="327"/>
      <c r="K45" s="328"/>
    </row>
    <row r="46" spans="1:11" ht="51" customHeight="1" thickBot="1">
      <c r="A46" s="325" t="s">
        <v>392</v>
      </c>
      <c r="B46" s="271" t="s">
        <v>393</v>
      </c>
      <c r="C46" s="271" t="s">
        <v>409</v>
      </c>
      <c r="D46" s="288"/>
      <c r="E46" s="287"/>
      <c r="F46" s="254"/>
      <c r="G46" s="271"/>
      <c r="H46" s="254"/>
      <c r="I46" s="311"/>
      <c r="J46" s="285"/>
      <c r="K46" s="328"/>
    </row>
    <row r="47" spans="1:10" s="81" customFormat="1" ht="19.5" customHeight="1" thickBot="1">
      <c r="A47" s="289" t="s">
        <v>67</v>
      </c>
      <c r="B47" s="290"/>
      <c r="C47" s="290"/>
      <c r="D47" s="290"/>
      <c r="E47" s="291" t="s">
        <v>103</v>
      </c>
      <c r="F47" s="276">
        <f>SUM(F34:F42)</f>
        <v>0</v>
      </c>
      <c r="G47" s="291" t="s">
        <v>103</v>
      </c>
      <c r="H47" s="276">
        <f>SUM(H34:H42)</f>
        <v>0</v>
      </c>
      <c r="I47" s="276">
        <f>SUM(I34:I46)</f>
        <v>736693</v>
      </c>
      <c r="J47" s="276">
        <f>SUM(J34:J46)</f>
        <v>736693</v>
      </c>
    </row>
    <row r="48" spans="1:10" ht="18" customHeight="1" thickBot="1">
      <c r="A48" s="292" t="s">
        <v>347</v>
      </c>
      <c r="B48" s="292"/>
      <c r="C48" s="292"/>
      <c r="D48" s="292"/>
      <c r="E48" s="292"/>
      <c r="F48" s="292"/>
      <c r="G48" s="292"/>
      <c r="H48" s="292"/>
      <c r="I48" s="292"/>
      <c r="J48" s="293">
        <v>1</v>
      </c>
    </row>
    <row r="49" spans="1:10" ht="18" customHeight="1" thickBot="1">
      <c r="A49" s="270" t="s">
        <v>348</v>
      </c>
      <c r="B49" s="270"/>
      <c r="C49" s="270"/>
      <c r="D49" s="270"/>
      <c r="E49" s="270"/>
      <c r="F49" s="270"/>
      <c r="G49" s="270"/>
      <c r="H49" s="270"/>
      <c r="I49" s="270"/>
      <c r="J49" s="293">
        <v>1</v>
      </c>
    </row>
    <row r="50" spans="1:10" ht="4.5" customHeight="1">
      <c r="A50" s="277"/>
      <c r="B50" s="277"/>
      <c r="C50" s="277"/>
      <c r="D50" s="277"/>
      <c r="E50" s="277"/>
      <c r="F50" s="277"/>
      <c r="G50" s="278"/>
      <c r="H50" s="277"/>
      <c r="I50" s="277"/>
      <c r="J50" s="277"/>
    </row>
    <row r="51" ht="18" hidden="1">
      <c r="A51" s="294"/>
    </row>
    <row r="52" spans="1:10" ht="18.75">
      <c r="A52" s="505" t="s">
        <v>356</v>
      </c>
      <c r="B52" s="505"/>
      <c r="C52" s="505"/>
      <c r="D52" s="505"/>
      <c r="E52" s="505"/>
      <c r="F52" s="505"/>
      <c r="G52" s="505"/>
      <c r="H52" s="505"/>
      <c r="I52" s="505"/>
      <c r="J52" s="505"/>
    </row>
    <row r="53" spans="1:10" ht="12.75">
      <c r="A53" s="506" t="s">
        <v>349</v>
      </c>
      <c r="B53" s="506"/>
      <c r="C53" s="506"/>
      <c r="D53" s="506"/>
      <c r="E53" s="506"/>
      <c r="F53" s="506"/>
      <c r="G53" s="506"/>
      <c r="H53" s="506"/>
      <c r="I53" s="506"/>
      <c r="J53" s="506"/>
    </row>
    <row r="54" ht="6" customHeight="1">
      <c r="A54" s="295"/>
    </row>
    <row r="55" spans="1:10" ht="18.75">
      <c r="A55" s="505" t="s">
        <v>400</v>
      </c>
      <c r="B55" s="505"/>
      <c r="C55" s="505"/>
      <c r="D55" s="505"/>
      <c r="E55" s="505"/>
      <c r="F55" s="505"/>
      <c r="G55" s="505"/>
      <c r="H55" s="505"/>
      <c r="I55" s="505"/>
      <c r="J55" s="505"/>
    </row>
    <row r="56" spans="1:10" ht="12.75">
      <c r="A56" s="506" t="s">
        <v>350</v>
      </c>
      <c r="B56" s="506"/>
      <c r="C56" s="506"/>
      <c r="D56" s="506"/>
      <c r="E56" s="506"/>
      <c r="F56" s="506"/>
      <c r="G56" s="506"/>
      <c r="H56" s="506"/>
      <c r="I56" s="506"/>
      <c r="J56" s="506"/>
    </row>
    <row r="57" ht="7.5" customHeight="1">
      <c r="A57" s="296"/>
    </row>
    <row r="58" spans="1:10" ht="18.75">
      <c r="A58" s="505" t="s">
        <v>423</v>
      </c>
      <c r="B58" s="505"/>
      <c r="C58" s="505"/>
      <c r="D58" s="505"/>
      <c r="E58" s="505"/>
      <c r="F58" s="505"/>
      <c r="G58" s="505"/>
      <c r="H58" s="505"/>
      <c r="I58" s="505"/>
      <c r="J58" s="505"/>
    </row>
    <row r="59" spans="1:10" ht="12.75">
      <c r="A59" s="506" t="s">
        <v>351</v>
      </c>
      <c r="B59" s="506"/>
      <c r="C59" s="506"/>
      <c r="D59" s="506"/>
      <c r="E59" s="506"/>
      <c r="F59" s="506"/>
      <c r="G59" s="506"/>
      <c r="H59" s="506"/>
      <c r="I59" s="506"/>
      <c r="J59" s="506"/>
    </row>
    <row r="60" spans="1:10" ht="26.25" customHeight="1">
      <c r="A60" s="501">
        <f>H12</f>
        <v>43496</v>
      </c>
      <c r="B60" s="502"/>
      <c r="C60" s="502"/>
      <c r="D60" s="502"/>
      <c r="E60" s="502"/>
      <c r="F60" s="502"/>
      <c r="G60" s="502"/>
      <c r="H60" s="502"/>
      <c r="I60" s="502"/>
      <c r="J60" s="502"/>
    </row>
    <row r="61" ht="18.75">
      <c r="A61" s="296"/>
    </row>
    <row r="62" ht="18">
      <c r="A62" s="294"/>
    </row>
    <row r="63" spans="1:9" ht="18">
      <c r="A63" s="297"/>
      <c r="B63" s="22"/>
      <c r="C63" s="22"/>
      <c r="D63" s="22"/>
      <c r="E63" s="22"/>
      <c r="F63" s="22"/>
      <c r="G63" s="298"/>
      <c r="H63" s="22"/>
      <c r="I63" s="73"/>
    </row>
    <row r="64" ht="18.75">
      <c r="A64" s="296"/>
    </row>
    <row r="65" ht="18.75">
      <c r="A65" s="296"/>
    </row>
    <row r="66" ht="18.75">
      <c r="A66" s="296" t="s">
        <v>352</v>
      </c>
    </row>
  </sheetData>
  <sheetProtection/>
  <mergeCells count="62">
    <mergeCell ref="A59:J59"/>
    <mergeCell ref="B40:B41"/>
    <mergeCell ref="E25:F26"/>
    <mergeCell ref="G25:H26"/>
    <mergeCell ref="A26:D26"/>
    <mergeCell ref="A27:E27"/>
    <mergeCell ref="F27:G27"/>
    <mergeCell ref="B42:B45"/>
    <mergeCell ref="A55:J55"/>
    <mergeCell ref="A56:J56"/>
    <mergeCell ref="A60:J60"/>
    <mergeCell ref="I30:J31"/>
    <mergeCell ref="E31:F31"/>
    <mergeCell ref="A52:J52"/>
    <mergeCell ref="A53:J53"/>
    <mergeCell ref="A40:A41"/>
    <mergeCell ref="B38:B39"/>
    <mergeCell ref="A38:A39"/>
    <mergeCell ref="A58:J58"/>
    <mergeCell ref="A42:A45"/>
    <mergeCell ref="A28:E28"/>
    <mergeCell ref="F28:G28"/>
    <mergeCell ref="B30:B32"/>
    <mergeCell ref="C30:C32"/>
    <mergeCell ref="D30:D32"/>
    <mergeCell ref="E30:F30"/>
    <mergeCell ref="G30:H31"/>
    <mergeCell ref="A30:A32"/>
    <mergeCell ref="A24:D24"/>
    <mergeCell ref="E24:F24"/>
    <mergeCell ref="B23:D23"/>
    <mergeCell ref="B22:D22"/>
    <mergeCell ref="B21:D21"/>
    <mergeCell ref="G24:H24"/>
    <mergeCell ref="E20:F20"/>
    <mergeCell ref="G20:H20"/>
    <mergeCell ref="G21:H21"/>
    <mergeCell ref="E23:F23"/>
    <mergeCell ref="G23:H23"/>
    <mergeCell ref="E22:F22"/>
    <mergeCell ref="G22:H22"/>
    <mergeCell ref="E21:F21"/>
    <mergeCell ref="H13:J13"/>
    <mergeCell ref="G15:H15"/>
    <mergeCell ref="H11:I11"/>
    <mergeCell ref="H12:J12"/>
    <mergeCell ref="E17:F17"/>
    <mergeCell ref="G17:H17"/>
    <mergeCell ref="H1:J1"/>
    <mergeCell ref="H3:J3"/>
    <mergeCell ref="H5:J5"/>
    <mergeCell ref="H7:J7"/>
    <mergeCell ref="H8:J8"/>
    <mergeCell ref="H10:J10"/>
    <mergeCell ref="A18:A19"/>
    <mergeCell ref="B18:D19"/>
    <mergeCell ref="E18:F19"/>
    <mergeCell ref="G18:H19"/>
    <mergeCell ref="B16:D16"/>
    <mergeCell ref="E16:F16"/>
    <mergeCell ref="G16:H16"/>
    <mergeCell ref="B17:D17"/>
  </mergeCells>
  <printOptions/>
  <pageMargins left="0.5905511811023623" right="0.1968503937007874" top="0.1968503937007874" bottom="0.1968503937007874" header="0.1968503937007874" footer="0.1968503937007874"/>
  <pageSetup fitToHeight="2" fitToWidth="2" horizontalDpi="600" verticalDpi="600" orientation="landscape" paperSize="9" scale="45" r:id="rId1"/>
  <rowBreaks count="1" manualBreakCount="1">
    <brk id="6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DS38"/>
  <sheetViews>
    <sheetView zoomScale="70" zoomScaleNormal="70" zoomScalePageLayoutView="0" workbookViewId="0" topLeftCell="A1">
      <selection activeCell="DT34" sqref="DT34"/>
    </sheetView>
  </sheetViews>
  <sheetFormatPr defaultColWidth="1.1484375" defaultRowHeight="12.75"/>
  <cols>
    <col min="1" max="1" width="7.421875" style="18" bestFit="1" customWidth="1"/>
    <col min="2" max="123" width="1.1484375" style="18" customWidth="1"/>
    <col min="124" max="124" width="10.28125" style="18" bestFit="1" customWidth="1"/>
    <col min="125" max="125" width="9.140625" style="18" customWidth="1"/>
    <col min="126" max="16384" width="1.1484375" style="18" customWidth="1"/>
  </cols>
  <sheetData>
    <row r="1" s="188" customFormat="1" ht="11.25">
      <c r="DS1" s="189" t="s">
        <v>153</v>
      </c>
    </row>
    <row r="2" s="188" customFormat="1" ht="11.25">
      <c r="DS2" s="189" t="s">
        <v>154</v>
      </c>
    </row>
    <row r="3" s="188" customFormat="1" ht="11.25">
      <c r="DS3" s="189" t="s">
        <v>155</v>
      </c>
    </row>
    <row r="4" s="190" customFormat="1" ht="11.25">
      <c r="DS4" s="189" t="s">
        <v>156</v>
      </c>
    </row>
    <row r="5" s="191" customFormat="1" ht="15.75">
      <c r="DS5" s="192"/>
    </row>
    <row r="7" spans="1:123" s="194" customFormat="1" ht="15.75">
      <c r="A7" s="523" t="s">
        <v>157</v>
      </c>
      <c r="B7" s="523"/>
      <c r="C7" s="523"/>
      <c r="D7" s="523"/>
      <c r="E7" s="523"/>
      <c r="F7" s="523"/>
      <c r="G7" s="523"/>
      <c r="H7" s="523"/>
      <c r="I7" s="523"/>
      <c r="J7" s="523"/>
      <c r="K7" s="523"/>
      <c r="L7" s="523"/>
      <c r="M7" s="523"/>
      <c r="N7" s="523"/>
      <c r="O7" s="523"/>
      <c r="P7" s="523"/>
      <c r="Q7" s="523"/>
      <c r="R7" s="523"/>
      <c r="S7" s="523"/>
      <c r="T7" s="523"/>
      <c r="U7" s="523"/>
      <c r="V7" s="523"/>
      <c r="W7" s="523"/>
      <c r="X7" s="523"/>
      <c r="Y7" s="523"/>
      <c r="Z7" s="523"/>
      <c r="AA7" s="523"/>
      <c r="AB7" s="523"/>
      <c r="AC7" s="523"/>
      <c r="AD7" s="523"/>
      <c r="AE7" s="523"/>
      <c r="AF7" s="523"/>
      <c r="AG7" s="523"/>
      <c r="AH7" s="523"/>
      <c r="AI7" s="523"/>
      <c r="AJ7" s="523"/>
      <c r="AK7" s="523"/>
      <c r="AL7" s="523"/>
      <c r="AM7" s="523"/>
      <c r="AN7" s="523"/>
      <c r="AO7" s="523"/>
      <c r="AP7" s="523"/>
      <c r="AQ7" s="523"/>
      <c r="AR7" s="523"/>
      <c r="AS7" s="523"/>
      <c r="AT7" s="523"/>
      <c r="AU7" s="523"/>
      <c r="AV7" s="523"/>
      <c r="AW7" s="523"/>
      <c r="AX7" s="523"/>
      <c r="AY7" s="523"/>
      <c r="AZ7" s="523"/>
      <c r="BA7" s="523"/>
      <c r="BB7" s="523"/>
      <c r="BC7" s="523"/>
      <c r="BD7" s="523"/>
      <c r="BE7" s="523"/>
      <c r="BF7" s="523"/>
      <c r="BG7" s="523"/>
      <c r="BH7" s="523"/>
      <c r="BI7" s="523"/>
      <c r="BJ7" s="523"/>
      <c r="BK7" s="523"/>
      <c r="BL7" s="523"/>
      <c r="BM7" s="523"/>
      <c r="BN7" s="523"/>
      <c r="BO7" s="523"/>
      <c r="BP7" s="523"/>
      <c r="BQ7" s="523"/>
      <c r="BR7" s="523"/>
      <c r="BS7" s="523"/>
      <c r="BT7" s="523"/>
      <c r="BU7" s="523"/>
      <c r="BV7" s="523"/>
      <c r="BW7" s="523"/>
      <c r="BX7" s="523"/>
      <c r="BY7" s="523"/>
      <c r="BZ7" s="523"/>
      <c r="CA7" s="523"/>
      <c r="CB7" s="523"/>
      <c r="CC7" s="523"/>
      <c r="CD7" s="523"/>
      <c r="CE7" s="523"/>
      <c r="CF7" s="523"/>
      <c r="CG7" s="523"/>
      <c r="CH7" s="523"/>
      <c r="CI7" s="523"/>
      <c r="CJ7" s="523"/>
      <c r="CK7" s="523"/>
      <c r="CL7" s="523"/>
      <c r="CM7" s="523"/>
      <c r="CN7" s="523"/>
      <c r="CO7" s="523"/>
      <c r="CP7" s="523"/>
      <c r="CQ7" s="523"/>
      <c r="CR7" s="523"/>
      <c r="CS7" s="523"/>
      <c r="CT7" s="523"/>
      <c r="CU7" s="523"/>
      <c r="CV7" s="523"/>
      <c r="CW7" s="523"/>
      <c r="CX7" s="523"/>
      <c r="CY7" s="523"/>
      <c r="CZ7" s="523"/>
      <c r="DA7" s="523"/>
      <c r="DB7" s="523"/>
      <c r="DC7" s="523"/>
      <c r="DD7" s="523"/>
      <c r="DE7" s="523"/>
      <c r="DF7" s="523"/>
      <c r="DG7" s="523"/>
      <c r="DH7" s="523"/>
      <c r="DI7" s="523"/>
      <c r="DJ7" s="523"/>
      <c r="DK7" s="523"/>
      <c r="DL7" s="523"/>
      <c r="DM7" s="523"/>
      <c r="DN7" s="523"/>
      <c r="DO7" s="523"/>
      <c r="DP7" s="523"/>
      <c r="DQ7" s="523"/>
      <c r="DR7" s="523"/>
      <c r="DS7" s="523"/>
    </row>
    <row r="8" spans="1:123" s="196" customFormat="1" ht="9.75">
      <c r="A8" s="195"/>
      <c r="B8" s="195"/>
      <c r="C8" s="195"/>
      <c r="D8" s="195"/>
      <c r="E8" s="195"/>
      <c r="F8" s="195"/>
      <c r="G8" s="195"/>
      <c r="H8" s="195"/>
      <c r="I8" s="195"/>
      <c r="J8" s="195"/>
      <c r="K8" s="195"/>
      <c r="L8" s="195"/>
      <c r="M8" s="195"/>
      <c r="N8" s="195"/>
      <c r="O8" s="195"/>
      <c r="P8" s="195"/>
      <c r="Q8" s="195"/>
      <c r="R8" s="195"/>
      <c r="S8" s="195"/>
      <c r="T8" s="195"/>
      <c r="U8" s="195"/>
      <c r="V8" s="195"/>
      <c r="W8" s="195"/>
      <c r="X8" s="195"/>
      <c r="Y8" s="195"/>
      <c r="Z8" s="195"/>
      <c r="AA8" s="195"/>
      <c r="AB8" s="195"/>
      <c r="AC8" s="195"/>
      <c r="AD8" s="195"/>
      <c r="AE8" s="195"/>
      <c r="AF8" s="195"/>
      <c r="AG8" s="195"/>
      <c r="AH8" s="195"/>
      <c r="AI8" s="195"/>
      <c r="AJ8" s="195"/>
      <c r="AK8" s="195"/>
      <c r="AL8" s="195"/>
      <c r="AM8" s="195"/>
      <c r="AN8" s="195"/>
      <c r="AO8" s="195"/>
      <c r="AP8" s="195"/>
      <c r="AQ8" s="195"/>
      <c r="AR8" s="195"/>
      <c r="AS8" s="195"/>
      <c r="AT8" s="195"/>
      <c r="AU8" s="195"/>
      <c r="AV8" s="195"/>
      <c r="AW8" s="195"/>
      <c r="AX8" s="195"/>
      <c r="AY8" s="195"/>
      <c r="AZ8" s="195"/>
      <c r="BA8" s="195"/>
      <c r="BB8" s="195"/>
      <c r="BC8" s="195"/>
      <c r="BD8" s="195"/>
      <c r="BE8" s="195"/>
      <c r="BF8" s="195"/>
      <c r="BG8" s="195"/>
      <c r="BH8" s="195"/>
      <c r="BI8" s="195"/>
      <c r="BJ8" s="195"/>
      <c r="BK8" s="195"/>
      <c r="BL8" s="195"/>
      <c r="BM8" s="195"/>
      <c r="BN8" s="195"/>
      <c r="BO8" s="195"/>
      <c r="BP8" s="195"/>
      <c r="BQ8" s="195"/>
      <c r="BR8" s="195"/>
      <c r="BS8" s="195"/>
      <c r="BT8" s="195"/>
      <c r="BU8" s="195"/>
      <c r="BV8" s="195"/>
      <c r="BW8" s="195"/>
      <c r="BX8" s="195"/>
      <c r="BY8" s="195"/>
      <c r="BZ8" s="195"/>
      <c r="CA8" s="195"/>
      <c r="CB8" s="195"/>
      <c r="CC8" s="195"/>
      <c r="CD8" s="195"/>
      <c r="CE8" s="195"/>
      <c r="CF8" s="195"/>
      <c r="CG8" s="195"/>
      <c r="CH8" s="195"/>
      <c r="CI8" s="195"/>
      <c r="CJ8" s="195"/>
      <c r="CK8" s="195"/>
      <c r="CL8" s="195"/>
      <c r="CM8" s="195"/>
      <c r="CN8" s="195"/>
      <c r="CO8" s="195"/>
      <c r="CP8" s="195"/>
      <c r="CQ8" s="195"/>
      <c r="CR8" s="195"/>
      <c r="CS8" s="195"/>
      <c r="CT8" s="195"/>
      <c r="CU8" s="195"/>
      <c r="CV8" s="195"/>
      <c r="CW8" s="195"/>
      <c r="CX8" s="195"/>
      <c r="CY8" s="195"/>
      <c r="CZ8" s="195"/>
      <c r="DA8" s="195"/>
      <c r="DB8" s="195"/>
      <c r="DC8" s="195"/>
      <c r="DD8" s="195"/>
      <c r="DE8" s="195"/>
      <c r="DF8" s="195"/>
      <c r="DG8" s="195"/>
      <c r="DH8" s="195"/>
      <c r="DI8" s="195"/>
      <c r="DJ8" s="195"/>
      <c r="DK8" s="195"/>
      <c r="DL8" s="195"/>
      <c r="DM8" s="195"/>
      <c r="DN8" s="195"/>
      <c r="DO8" s="195"/>
      <c r="DP8" s="195"/>
      <c r="DQ8" s="195"/>
      <c r="DR8" s="195"/>
      <c r="DS8" s="195"/>
    </row>
    <row r="9" spans="1:123" s="194" customFormat="1" ht="15.75">
      <c r="A9" s="523" t="s">
        <v>158</v>
      </c>
      <c r="B9" s="523"/>
      <c r="C9" s="523"/>
      <c r="D9" s="523"/>
      <c r="E9" s="523"/>
      <c r="F9" s="523"/>
      <c r="G9" s="523"/>
      <c r="H9" s="523"/>
      <c r="I9" s="523"/>
      <c r="J9" s="523"/>
      <c r="K9" s="523"/>
      <c r="L9" s="523"/>
      <c r="M9" s="523"/>
      <c r="N9" s="523"/>
      <c r="O9" s="523"/>
      <c r="P9" s="523"/>
      <c r="Q9" s="523"/>
      <c r="R9" s="523"/>
      <c r="S9" s="523"/>
      <c r="T9" s="523"/>
      <c r="U9" s="523"/>
      <c r="V9" s="523"/>
      <c r="W9" s="523"/>
      <c r="X9" s="523"/>
      <c r="Y9" s="523"/>
      <c r="Z9" s="523"/>
      <c r="AA9" s="523"/>
      <c r="AB9" s="523"/>
      <c r="AC9" s="523"/>
      <c r="AD9" s="523"/>
      <c r="AE9" s="523"/>
      <c r="AF9" s="523"/>
      <c r="AG9" s="523"/>
      <c r="AH9" s="523"/>
      <c r="AI9" s="523"/>
      <c r="AJ9" s="523"/>
      <c r="AK9" s="523"/>
      <c r="AL9" s="523"/>
      <c r="AM9" s="523"/>
      <c r="AN9" s="523"/>
      <c r="AO9" s="523"/>
      <c r="AP9" s="523"/>
      <c r="AQ9" s="523"/>
      <c r="AR9" s="523"/>
      <c r="AS9" s="523"/>
      <c r="AT9" s="523"/>
      <c r="AU9" s="523"/>
      <c r="AV9" s="523"/>
      <c r="AW9" s="523"/>
      <c r="AX9" s="523"/>
      <c r="AY9" s="523"/>
      <c r="AZ9" s="523"/>
      <c r="BA9" s="523"/>
      <c r="BB9" s="523"/>
      <c r="BC9" s="523"/>
      <c r="BD9" s="523"/>
      <c r="BE9" s="523"/>
      <c r="BF9" s="523"/>
      <c r="BG9" s="523"/>
      <c r="BH9" s="523"/>
      <c r="BI9" s="523"/>
      <c r="BJ9" s="523"/>
      <c r="BK9" s="523"/>
      <c r="BL9" s="523"/>
      <c r="BM9" s="523"/>
      <c r="BN9" s="523"/>
      <c r="BO9" s="523"/>
      <c r="BP9" s="523"/>
      <c r="BQ9" s="523"/>
      <c r="BR9" s="523"/>
      <c r="BS9" s="523"/>
      <c r="BT9" s="523"/>
      <c r="BU9" s="523"/>
      <c r="BV9" s="523"/>
      <c r="BW9" s="523"/>
      <c r="BX9" s="523"/>
      <c r="BY9" s="523"/>
      <c r="BZ9" s="523"/>
      <c r="CA9" s="523"/>
      <c r="CB9" s="523"/>
      <c r="CC9" s="523"/>
      <c r="CD9" s="523"/>
      <c r="CE9" s="523"/>
      <c r="CF9" s="523"/>
      <c r="CG9" s="523"/>
      <c r="CH9" s="523"/>
      <c r="CI9" s="523"/>
      <c r="CJ9" s="523"/>
      <c r="CK9" s="523"/>
      <c r="CL9" s="523"/>
      <c r="CM9" s="523"/>
      <c r="CN9" s="523"/>
      <c r="CO9" s="523"/>
      <c r="CP9" s="523"/>
      <c r="CQ9" s="523"/>
      <c r="CR9" s="523"/>
      <c r="CS9" s="523"/>
      <c r="CT9" s="523"/>
      <c r="CU9" s="523"/>
      <c r="CV9" s="523"/>
      <c r="CW9" s="523"/>
      <c r="CX9" s="523"/>
      <c r="CY9" s="523"/>
      <c r="CZ9" s="523"/>
      <c r="DA9" s="523"/>
      <c r="DB9" s="523"/>
      <c r="DC9" s="523"/>
      <c r="DD9" s="523"/>
      <c r="DE9" s="523"/>
      <c r="DF9" s="523"/>
      <c r="DG9" s="523"/>
      <c r="DH9" s="523"/>
      <c r="DI9" s="523"/>
      <c r="DJ9" s="523"/>
      <c r="DK9" s="523"/>
      <c r="DL9" s="523"/>
      <c r="DM9" s="523"/>
      <c r="DN9" s="523"/>
      <c r="DO9" s="523"/>
      <c r="DP9" s="523"/>
      <c r="DQ9" s="523"/>
      <c r="DR9" s="523"/>
      <c r="DS9" s="523"/>
    </row>
    <row r="10" s="8" customFormat="1" ht="12.75"/>
    <row r="11" spans="1:123" ht="15.75">
      <c r="A11" s="194" t="s">
        <v>159</v>
      </c>
      <c r="T11" s="527" t="s">
        <v>375</v>
      </c>
      <c r="U11" s="527"/>
      <c r="V11" s="527"/>
      <c r="W11" s="527"/>
      <c r="X11" s="527"/>
      <c r="Y11" s="527"/>
      <c r="Z11" s="527"/>
      <c r="AA11" s="527"/>
      <c r="AB11" s="527"/>
      <c r="AC11" s="527"/>
      <c r="AD11" s="527"/>
      <c r="AE11" s="527"/>
      <c r="AF11" s="527"/>
      <c r="AG11" s="527"/>
      <c r="AH11" s="527"/>
      <c r="AI11" s="527"/>
      <c r="AJ11" s="527"/>
      <c r="AK11" s="527"/>
      <c r="AL11" s="527"/>
      <c r="AM11" s="527"/>
      <c r="AN11" s="527"/>
      <c r="AO11" s="527"/>
      <c r="AP11" s="527"/>
      <c r="AQ11" s="527"/>
      <c r="AR11" s="527"/>
      <c r="AS11" s="527"/>
      <c r="AT11" s="527"/>
      <c r="AU11" s="527"/>
      <c r="AV11" s="527"/>
      <c r="AW11" s="527"/>
      <c r="AX11" s="527"/>
      <c r="AY11" s="527"/>
      <c r="AZ11" s="527"/>
      <c r="BA11" s="527"/>
      <c r="BB11" s="527"/>
      <c r="BC11" s="527"/>
      <c r="BD11" s="527"/>
      <c r="BE11" s="527"/>
      <c r="BF11" s="527"/>
      <c r="BG11" s="527"/>
      <c r="BH11" s="527"/>
      <c r="BI11" s="527"/>
      <c r="BJ11" s="527"/>
      <c r="BK11" s="527"/>
      <c r="BL11" s="527"/>
      <c r="BM11" s="527"/>
      <c r="BN11" s="527"/>
      <c r="BO11" s="527"/>
      <c r="BP11" s="527"/>
      <c r="BQ11" s="527"/>
      <c r="BR11" s="527"/>
      <c r="BS11" s="527"/>
      <c r="BT11" s="527"/>
      <c r="BU11" s="527"/>
      <c r="BV11" s="527"/>
      <c r="BW11" s="527"/>
      <c r="BX11" s="527"/>
      <c r="BY11" s="527"/>
      <c r="BZ11" s="527"/>
      <c r="CA11" s="527"/>
      <c r="CB11" s="527"/>
      <c r="CC11" s="527"/>
      <c r="CD11" s="527"/>
      <c r="CE11" s="527"/>
      <c r="CF11" s="527"/>
      <c r="CG11" s="527"/>
      <c r="CH11" s="527"/>
      <c r="CI11" s="527"/>
      <c r="CJ11" s="527"/>
      <c r="CK11" s="527"/>
      <c r="CL11" s="527"/>
      <c r="CM11" s="527"/>
      <c r="CN11" s="527"/>
      <c r="CO11" s="527"/>
      <c r="CP11" s="527"/>
      <c r="CQ11" s="527"/>
      <c r="CR11" s="527"/>
      <c r="CS11" s="527"/>
      <c r="CT11" s="527"/>
      <c r="CU11" s="527"/>
      <c r="CV11" s="527"/>
      <c r="CW11" s="527"/>
      <c r="CX11" s="527"/>
      <c r="CY11" s="527"/>
      <c r="CZ11" s="527"/>
      <c r="DA11" s="527"/>
      <c r="DB11" s="527"/>
      <c r="DC11" s="527"/>
      <c r="DD11" s="527"/>
      <c r="DE11" s="527"/>
      <c r="DF11" s="527"/>
      <c r="DG11" s="527"/>
      <c r="DH11" s="527"/>
      <c r="DI11" s="527"/>
      <c r="DJ11" s="527"/>
      <c r="DK11" s="527"/>
      <c r="DL11" s="527"/>
      <c r="DM11" s="527"/>
      <c r="DN11" s="527"/>
      <c r="DO11" s="527"/>
      <c r="DP11" s="527"/>
      <c r="DQ11" s="527"/>
      <c r="DR11" s="527"/>
      <c r="DS11" s="527"/>
    </row>
    <row r="12" spans="1:123" s="197" customFormat="1" ht="9.75">
      <c r="A12" s="196"/>
      <c r="T12" s="198"/>
      <c r="U12" s="198"/>
      <c r="V12" s="198"/>
      <c r="W12" s="198"/>
      <c r="X12" s="198"/>
      <c r="Y12" s="198"/>
      <c r="Z12" s="198"/>
      <c r="AA12" s="198"/>
      <c r="AB12" s="198"/>
      <c r="AC12" s="198"/>
      <c r="AD12" s="198"/>
      <c r="AE12" s="198"/>
      <c r="AF12" s="198"/>
      <c r="AG12" s="198"/>
      <c r="AH12" s="198"/>
      <c r="AI12" s="198"/>
      <c r="AJ12" s="198"/>
      <c r="AK12" s="198"/>
      <c r="AL12" s="198"/>
      <c r="AM12" s="198"/>
      <c r="AN12" s="198"/>
      <c r="AO12" s="198"/>
      <c r="AP12" s="198"/>
      <c r="AQ12" s="198"/>
      <c r="AR12" s="198"/>
      <c r="AS12" s="198"/>
      <c r="AT12" s="198"/>
      <c r="AU12" s="198"/>
      <c r="AV12" s="198"/>
      <c r="AW12" s="198"/>
      <c r="AX12" s="198"/>
      <c r="AY12" s="198"/>
      <c r="AZ12" s="198"/>
      <c r="BA12" s="198"/>
      <c r="BB12" s="198"/>
      <c r="BC12" s="198"/>
      <c r="BD12" s="198"/>
      <c r="BE12" s="198"/>
      <c r="BF12" s="198"/>
      <c r="BG12" s="198"/>
      <c r="BH12" s="198"/>
      <c r="BI12" s="198"/>
      <c r="BJ12" s="198"/>
      <c r="BK12" s="198"/>
      <c r="BL12" s="198"/>
      <c r="BM12" s="198"/>
      <c r="BN12" s="198"/>
      <c r="BO12" s="198"/>
      <c r="BP12" s="198"/>
      <c r="BQ12" s="198"/>
      <c r="BR12" s="198"/>
      <c r="BS12" s="198"/>
      <c r="BT12" s="198"/>
      <c r="BU12" s="198"/>
      <c r="BV12" s="198"/>
      <c r="BW12" s="198"/>
      <c r="BX12" s="198"/>
      <c r="BY12" s="198"/>
      <c r="BZ12" s="198"/>
      <c r="CA12" s="198"/>
      <c r="CB12" s="198"/>
      <c r="CC12" s="198"/>
      <c r="CD12" s="198"/>
      <c r="CE12" s="198"/>
      <c r="CF12" s="198"/>
      <c r="CG12" s="198"/>
      <c r="CH12" s="198"/>
      <c r="CI12" s="198"/>
      <c r="CJ12" s="198"/>
      <c r="CK12" s="198"/>
      <c r="CL12" s="198"/>
      <c r="CM12" s="198"/>
      <c r="CN12" s="198"/>
      <c r="CO12" s="198"/>
      <c r="CP12" s="198"/>
      <c r="CQ12" s="198"/>
      <c r="CR12" s="198"/>
      <c r="CS12" s="198"/>
      <c r="CT12" s="198"/>
      <c r="CU12" s="198"/>
      <c r="CV12" s="198"/>
      <c r="CW12" s="198"/>
      <c r="CX12" s="198"/>
      <c r="CY12" s="198"/>
      <c r="CZ12" s="198"/>
      <c r="DA12" s="198"/>
      <c r="DB12" s="198"/>
      <c r="DC12" s="198"/>
      <c r="DD12" s="198"/>
      <c r="DE12" s="198"/>
      <c r="DF12" s="198"/>
      <c r="DG12" s="198"/>
      <c r="DH12" s="198"/>
      <c r="DI12" s="198"/>
      <c r="DJ12" s="198"/>
      <c r="DK12" s="198"/>
      <c r="DL12" s="198"/>
      <c r="DM12" s="198"/>
      <c r="DN12" s="198"/>
      <c r="DO12" s="198"/>
      <c r="DP12" s="198"/>
      <c r="DQ12" s="198"/>
      <c r="DR12" s="198"/>
      <c r="DS12" s="198"/>
    </row>
    <row r="13" spans="1:123" ht="15.75">
      <c r="A13" s="194" t="s">
        <v>160</v>
      </c>
      <c r="AH13" s="528" t="s">
        <v>374</v>
      </c>
      <c r="AI13" s="528"/>
      <c r="AJ13" s="528"/>
      <c r="AK13" s="528"/>
      <c r="AL13" s="528"/>
      <c r="AM13" s="528"/>
      <c r="AN13" s="528"/>
      <c r="AO13" s="528"/>
      <c r="AP13" s="528"/>
      <c r="AQ13" s="528"/>
      <c r="AR13" s="528"/>
      <c r="AS13" s="528"/>
      <c r="AT13" s="528"/>
      <c r="AU13" s="528"/>
      <c r="AV13" s="528"/>
      <c r="AW13" s="528"/>
      <c r="AX13" s="528"/>
      <c r="AY13" s="528"/>
      <c r="AZ13" s="528"/>
      <c r="BA13" s="528"/>
      <c r="BB13" s="528"/>
      <c r="BC13" s="528"/>
      <c r="BD13" s="528"/>
      <c r="BE13" s="528"/>
      <c r="BF13" s="528"/>
      <c r="BG13" s="528"/>
      <c r="BH13" s="528"/>
      <c r="BI13" s="528"/>
      <c r="BJ13" s="528"/>
      <c r="BK13" s="528"/>
      <c r="BL13" s="528"/>
      <c r="BM13" s="528"/>
      <c r="BN13" s="528"/>
      <c r="BO13" s="528"/>
      <c r="BP13" s="528"/>
      <c r="BQ13" s="528"/>
      <c r="BR13" s="528"/>
      <c r="BS13" s="528"/>
      <c r="BT13" s="528"/>
      <c r="BU13" s="528"/>
      <c r="BV13" s="528"/>
      <c r="BW13" s="528"/>
      <c r="BX13" s="528"/>
      <c r="BY13" s="528"/>
      <c r="BZ13" s="528"/>
      <c r="CA13" s="528"/>
      <c r="CB13" s="528"/>
      <c r="CC13" s="528"/>
      <c r="CD13" s="528"/>
      <c r="CE13" s="528"/>
      <c r="CF13" s="528"/>
      <c r="CG13" s="528"/>
      <c r="CH13" s="528"/>
      <c r="CI13" s="528"/>
      <c r="CJ13" s="528"/>
      <c r="CK13" s="528"/>
      <c r="CL13" s="528"/>
      <c r="CM13" s="528"/>
      <c r="CN13" s="528"/>
      <c r="CO13" s="528"/>
      <c r="CP13" s="528"/>
      <c r="CQ13" s="528"/>
      <c r="CR13" s="528"/>
      <c r="CS13" s="528"/>
      <c r="CT13" s="528"/>
      <c r="CU13" s="528"/>
      <c r="CV13" s="528"/>
      <c r="CW13" s="528"/>
      <c r="CX13" s="528"/>
      <c r="CY13" s="528"/>
      <c r="CZ13" s="528"/>
      <c r="DA13" s="528"/>
      <c r="DB13" s="528"/>
      <c r="DC13" s="528"/>
      <c r="DD13" s="528"/>
      <c r="DE13" s="528"/>
      <c r="DF13" s="528"/>
      <c r="DG13" s="528"/>
      <c r="DH13" s="528"/>
      <c r="DI13" s="528"/>
      <c r="DJ13" s="528"/>
      <c r="DK13" s="528"/>
      <c r="DL13" s="528"/>
      <c r="DM13" s="528"/>
      <c r="DN13" s="528"/>
      <c r="DO13" s="528"/>
      <c r="DP13" s="528"/>
      <c r="DQ13" s="528"/>
      <c r="DR13" s="528"/>
      <c r="DS13" s="528"/>
    </row>
    <row r="15" spans="1:123" ht="15.75">
      <c r="A15" s="523" t="s">
        <v>161</v>
      </c>
      <c r="B15" s="523"/>
      <c r="C15" s="523"/>
      <c r="D15" s="523"/>
      <c r="E15" s="523"/>
      <c r="F15" s="523"/>
      <c r="G15" s="523"/>
      <c r="H15" s="523"/>
      <c r="I15" s="523"/>
      <c r="J15" s="523"/>
      <c r="K15" s="523"/>
      <c r="L15" s="523"/>
      <c r="M15" s="523"/>
      <c r="N15" s="523"/>
      <c r="O15" s="523"/>
      <c r="P15" s="523"/>
      <c r="Q15" s="523"/>
      <c r="R15" s="523"/>
      <c r="S15" s="523"/>
      <c r="T15" s="523"/>
      <c r="U15" s="523"/>
      <c r="V15" s="523"/>
      <c r="W15" s="523"/>
      <c r="X15" s="523"/>
      <c r="Y15" s="523"/>
      <c r="Z15" s="523"/>
      <c r="AA15" s="523"/>
      <c r="AB15" s="523"/>
      <c r="AC15" s="523"/>
      <c r="AD15" s="523"/>
      <c r="AE15" s="523"/>
      <c r="AF15" s="523"/>
      <c r="AG15" s="523"/>
      <c r="AH15" s="523"/>
      <c r="AI15" s="523"/>
      <c r="AJ15" s="523"/>
      <c r="AK15" s="523"/>
      <c r="AL15" s="523"/>
      <c r="AM15" s="523"/>
      <c r="AN15" s="523"/>
      <c r="AO15" s="523"/>
      <c r="AP15" s="523"/>
      <c r="AQ15" s="523"/>
      <c r="AR15" s="523"/>
      <c r="AS15" s="523"/>
      <c r="AT15" s="523"/>
      <c r="AU15" s="523"/>
      <c r="AV15" s="523"/>
      <c r="AW15" s="523"/>
      <c r="AX15" s="523"/>
      <c r="AY15" s="523"/>
      <c r="AZ15" s="523"/>
      <c r="BA15" s="523"/>
      <c r="BB15" s="523"/>
      <c r="BC15" s="523"/>
      <c r="BD15" s="523"/>
      <c r="BE15" s="523"/>
      <c r="BF15" s="523"/>
      <c r="BG15" s="523"/>
      <c r="BH15" s="523"/>
      <c r="BI15" s="523"/>
      <c r="BJ15" s="523"/>
      <c r="BK15" s="523"/>
      <c r="BL15" s="523"/>
      <c r="BM15" s="523"/>
      <c r="BN15" s="523"/>
      <c r="BO15" s="523"/>
      <c r="BP15" s="523"/>
      <c r="BQ15" s="523"/>
      <c r="BR15" s="523"/>
      <c r="BS15" s="523"/>
      <c r="BT15" s="523"/>
      <c r="BU15" s="523"/>
      <c r="BV15" s="523"/>
      <c r="BW15" s="523"/>
      <c r="BX15" s="523"/>
      <c r="BY15" s="523"/>
      <c r="BZ15" s="523"/>
      <c r="CA15" s="523"/>
      <c r="CB15" s="523"/>
      <c r="CC15" s="523"/>
      <c r="CD15" s="523"/>
      <c r="CE15" s="523"/>
      <c r="CF15" s="523"/>
      <c r="CG15" s="523"/>
      <c r="CH15" s="523"/>
      <c r="CI15" s="523"/>
      <c r="CJ15" s="523"/>
      <c r="CK15" s="523"/>
      <c r="CL15" s="523"/>
      <c r="CM15" s="523"/>
      <c r="CN15" s="523"/>
      <c r="CO15" s="523"/>
      <c r="CP15" s="523"/>
      <c r="CQ15" s="523"/>
      <c r="CR15" s="523"/>
      <c r="CS15" s="523"/>
      <c r="CT15" s="523"/>
      <c r="CU15" s="523"/>
      <c r="CV15" s="523"/>
      <c r="CW15" s="523"/>
      <c r="CX15" s="523"/>
      <c r="CY15" s="523"/>
      <c r="CZ15" s="523"/>
      <c r="DA15" s="523"/>
      <c r="DB15" s="523"/>
      <c r="DC15" s="523"/>
      <c r="DD15" s="523"/>
      <c r="DE15" s="523"/>
      <c r="DF15" s="523"/>
      <c r="DG15" s="523"/>
      <c r="DH15" s="523"/>
      <c r="DI15" s="523"/>
      <c r="DJ15" s="523"/>
      <c r="DK15" s="523"/>
      <c r="DL15" s="523"/>
      <c r="DM15" s="523"/>
      <c r="DN15" s="523"/>
      <c r="DO15" s="523"/>
      <c r="DP15" s="523"/>
      <c r="DQ15" s="523"/>
      <c r="DR15" s="523"/>
      <c r="DS15" s="523"/>
    </row>
    <row r="16" s="8" customFormat="1" ht="12.75"/>
    <row r="17" spans="1:123" s="8" customFormat="1" ht="12.75">
      <c r="A17" s="520" t="s">
        <v>17</v>
      </c>
      <c r="B17" s="521"/>
      <c r="C17" s="521"/>
      <c r="D17" s="522"/>
      <c r="E17" s="520" t="s">
        <v>162</v>
      </c>
      <c r="F17" s="521"/>
      <c r="G17" s="521"/>
      <c r="H17" s="521"/>
      <c r="I17" s="521"/>
      <c r="J17" s="521"/>
      <c r="K17" s="521"/>
      <c r="L17" s="521"/>
      <c r="M17" s="521"/>
      <c r="N17" s="521"/>
      <c r="O17" s="521"/>
      <c r="P17" s="521"/>
      <c r="Q17" s="521"/>
      <c r="R17" s="521"/>
      <c r="S17" s="521"/>
      <c r="T17" s="522"/>
      <c r="U17" s="520" t="s">
        <v>163</v>
      </c>
      <c r="V17" s="521"/>
      <c r="W17" s="521"/>
      <c r="X17" s="521"/>
      <c r="Y17" s="521"/>
      <c r="Z17" s="521"/>
      <c r="AA17" s="521"/>
      <c r="AB17" s="521"/>
      <c r="AC17" s="521"/>
      <c r="AD17" s="521"/>
      <c r="AE17" s="521"/>
      <c r="AF17" s="522"/>
      <c r="AG17" s="524" t="s">
        <v>442</v>
      </c>
      <c r="AH17" s="525"/>
      <c r="AI17" s="525"/>
      <c r="AJ17" s="525"/>
      <c r="AK17" s="525"/>
      <c r="AL17" s="525"/>
      <c r="AM17" s="525"/>
      <c r="AN17" s="525"/>
      <c r="AO17" s="525"/>
      <c r="AP17" s="525"/>
      <c r="AQ17" s="525"/>
      <c r="AR17" s="525"/>
      <c r="AS17" s="525"/>
      <c r="AT17" s="525"/>
      <c r="AU17" s="525"/>
      <c r="AV17" s="525"/>
      <c r="AW17" s="525"/>
      <c r="AX17" s="525"/>
      <c r="AY17" s="525"/>
      <c r="AZ17" s="525"/>
      <c r="BA17" s="525"/>
      <c r="BB17" s="525"/>
      <c r="BC17" s="525"/>
      <c r="BD17" s="525"/>
      <c r="BE17" s="525"/>
      <c r="BF17" s="525"/>
      <c r="BG17" s="525"/>
      <c r="BH17" s="525"/>
      <c r="BI17" s="525"/>
      <c r="BJ17" s="525"/>
      <c r="BK17" s="525"/>
      <c r="BL17" s="525"/>
      <c r="BM17" s="525"/>
      <c r="BN17" s="525"/>
      <c r="BO17" s="525"/>
      <c r="BP17" s="525"/>
      <c r="BQ17" s="525"/>
      <c r="BR17" s="525"/>
      <c r="BS17" s="525"/>
      <c r="BT17" s="525"/>
      <c r="BU17" s="525"/>
      <c r="BV17" s="525"/>
      <c r="BW17" s="525"/>
      <c r="BX17" s="525"/>
      <c r="BY17" s="525"/>
      <c r="BZ17" s="525"/>
      <c r="CA17" s="525"/>
      <c r="CB17" s="525"/>
      <c r="CC17" s="525"/>
      <c r="CD17" s="525"/>
      <c r="CE17" s="525"/>
      <c r="CF17" s="525"/>
      <c r="CG17" s="525"/>
      <c r="CH17" s="525"/>
      <c r="CI17" s="525"/>
      <c r="CJ17" s="526"/>
      <c r="CK17" s="520" t="s">
        <v>164</v>
      </c>
      <c r="CL17" s="521"/>
      <c r="CM17" s="521"/>
      <c r="CN17" s="521"/>
      <c r="CO17" s="521"/>
      <c r="CP17" s="521"/>
      <c r="CQ17" s="521"/>
      <c r="CR17" s="521"/>
      <c r="CS17" s="521"/>
      <c r="CT17" s="521"/>
      <c r="CU17" s="522"/>
      <c r="CV17" s="520" t="s">
        <v>165</v>
      </c>
      <c r="CW17" s="521"/>
      <c r="CX17" s="521"/>
      <c r="CY17" s="521"/>
      <c r="CZ17" s="521"/>
      <c r="DA17" s="521"/>
      <c r="DB17" s="521"/>
      <c r="DC17" s="521"/>
      <c r="DD17" s="521"/>
      <c r="DE17" s="522"/>
      <c r="DF17" s="520" t="s">
        <v>166</v>
      </c>
      <c r="DG17" s="521"/>
      <c r="DH17" s="521"/>
      <c r="DI17" s="521"/>
      <c r="DJ17" s="521"/>
      <c r="DK17" s="521"/>
      <c r="DL17" s="521"/>
      <c r="DM17" s="521"/>
      <c r="DN17" s="521"/>
      <c r="DO17" s="521"/>
      <c r="DP17" s="521"/>
      <c r="DQ17" s="521"/>
      <c r="DR17" s="521"/>
      <c r="DS17" s="522"/>
    </row>
    <row r="18" spans="1:123" s="8" customFormat="1" ht="12.75">
      <c r="A18" s="517" t="s">
        <v>18</v>
      </c>
      <c r="B18" s="518"/>
      <c r="C18" s="518"/>
      <c r="D18" s="519"/>
      <c r="E18" s="517" t="s">
        <v>167</v>
      </c>
      <c r="F18" s="518"/>
      <c r="G18" s="518"/>
      <c r="H18" s="518"/>
      <c r="I18" s="518"/>
      <c r="J18" s="518"/>
      <c r="K18" s="518"/>
      <c r="L18" s="518"/>
      <c r="M18" s="518"/>
      <c r="N18" s="518"/>
      <c r="O18" s="518"/>
      <c r="P18" s="518"/>
      <c r="Q18" s="518"/>
      <c r="R18" s="518"/>
      <c r="S18" s="518"/>
      <c r="T18" s="519"/>
      <c r="U18" s="517" t="s">
        <v>168</v>
      </c>
      <c r="V18" s="518"/>
      <c r="W18" s="518"/>
      <c r="X18" s="518"/>
      <c r="Y18" s="518"/>
      <c r="Z18" s="518"/>
      <c r="AA18" s="518"/>
      <c r="AB18" s="518"/>
      <c r="AC18" s="518"/>
      <c r="AD18" s="518"/>
      <c r="AE18" s="518"/>
      <c r="AF18" s="519"/>
      <c r="AG18" s="520" t="s">
        <v>169</v>
      </c>
      <c r="AH18" s="521"/>
      <c r="AI18" s="521"/>
      <c r="AJ18" s="521"/>
      <c r="AK18" s="521"/>
      <c r="AL18" s="521"/>
      <c r="AM18" s="521"/>
      <c r="AN18" s="521"/>
      <c r="AO18" s="521"/>
      <c r="AP18" s="521"/>
      <c r="AQ18" s="521"/>
      <c r="AR18" s="521"/>
      <c r="AS18" s="521"/>
      <c r="AT18" s="522"/>
      <c r="AU18" s="524" t="s">
        <v>9</v>
      </c>
      <c r="AV18" s="525"/>
      <c r="AW18" s="525"/>
      <c r="AX18" s="525"/>
      <c r="AY18" s="525"/>
      <c r="AZ18" s="525"/>
      <c r="BA18" s="525"/>
      <c r="BB18" s="525"/>
      <c r="BC18" s="525"/>
      <c r="BD18" s="525"/>
      <c r="BE18" s="525"/>
      <c r="BF18" s="525"/>
      <c r="BG18" s="525"/>
      <c r="BH18" s="525"/>
      <c r="BI18" s="525"/>
      <c r="BJ18" s="525"/>
      <c r="BK18" s="525"/>
      <c r="BL18" s="525"/>
      <c r="BM18" s="525"/>
      <c r="BN18" s="525"/>
      <c r="BO18" s="525"/>
      <c r="BP18" s="525"/>
      <c r="BQ18" s="525"/>
      <c r="BR18" s="525"/>
      <c r="BS18" s="525"/>
      <c r="BT18" s="525"/>
      <c r="BU18" s="525"/>
      <c r="BV18" s="525"/>
      <c r="BW18" s="525"/>
      <c r="BX18" s="525"/>
      <c r="BY18" s="525"/>
      <c r="BZ18" s="525"/>
      <c r="CA18" s="525"/>
      <c r="CB18" s="525"/>
      <c r="CC18" s="525"/>
      <c r="CD18" s="525"/>
      <c r="CE18" s="525"/>
      <c r="CF18" s="525"/>
      <c r="CG18" s="525"/>
      <c r="CH18" s="525"/>
      <c r="CI18" s="525"/>
      <c r="CJ18" s="526"/>
      <c r="CK18" s="517" t="s">
        <v>170</v>
      </c>
      <c r="CL18" s="518"/>
      <c r="CM18" s="518"/>
      <c r="CN18" s="518"/>
      <c r="CO18" s="518"/>
      <c r="CP18" s="518"/>
      <c r="CQ18" s="518"/>
      <c r="CR18" s="518"/>
      <c r="CS18" s="518"/>
      <c r="CT18" s="518"/>
      <c r="CU18" s="519"/>
      <c r="CV18" s="517" t="s">
        <v>171</v>
      </c>
      <c r="CW18" s="518"/>
      <c r="CX18" s="518"/>
      <c r="CY18" s="518"/>
      <c r="CZ18" s="518"/>
      <c r="DA18" s="518"/>
      <c r="DB18" s="518"/>
      <c r="DC18" s="518"/>
      <c r="DD18" s="518"/>
      <c r="DE18" s="519"/>
      <c r="DF18" s="517" t="s">
        <v>172</v>
      </c>
      <c r="DG18" s="518"/>
      <c r="DH18" s="518"/>
      <c r="DI18" s="518"/>
      <c r="DJ18" s="518"/>
      <c r="DK18" s="518"/>
      <c r="DL18" s="518"/>
      <c r="DM18" s="518"/>
      <c r="DN18" s="518"/>
      <c r="DO18" s="518"/>
      <c r="DP18" s="518"/>
      <c r="DQ18" s="518"/>
      <c r="DR18" s="518"/>
      <c r="DS18" s="519"/>
    </row>
    <row r="19" spans="1:123" s="8" customFormat="1" ht="12.75">
      <c r="A19" s="517"/>
      <c r="B19" s="518"/>
      <c r="C19" s="518"/>
      <c r="D19" s="519"/>
      <c r="E19" s="517" t="s">
        <v>173</v>
      </c>
      <c r="F19" s="518"/>
      <c r="G19" s="518"/>
      <c r="H19" s="518"/>
      <c r="I19" s="518"/>
      <c r="J19" s="518"/>
      <c r="K19" s="518"/>
      <c r="L19" s="518"/>
      <c r="M19" s="518"/>
      <c r="N19" s="518"/>
      <c r="O19" s="518"/>
      <c r="P19" s="518"/>
      <c r="Q19" s="518"/>
      <c r="R19" s="518"/>
      <c r="S19" s="518"/>
      <c r="T19" s="519"/>
      <c r="U19" s="517" t="s">
        <v>174</v>
      </c>
      <c r="V19" s="518"/>
      <c r="W19" s="518"/>
      <c r="X19" s="518"/>
      <c r="Y19" s="518"/>
      <c r="Z19" s="518"/>
      <c r="AA19" s="518"/>
      <c r="AB19" s="518"/>
      <c r="AC19" s="518"/>
      <c r="AD19" s="518"/>
      <c r="AE19" s="518"/>
      <c r="AF19" s="519"/>
      <c r="AG19" s="517"/>
      <c r="AH19" s="518"/>
      <c r="AI19" s="518"/>
      <c r="AJ19" s="518"/>
      <c r="AK19" s="518"/>
      <c r="AL19" s="518"/>
      <c r="AM19" s="518"/>
      <c r="AN19" s="518"/>
      <c r="AO19" s="518"/>
      <c r="AP19" s="518"/>
      <c r="AQ19" s="518"/>
      <c r="AR19" s="518"/>
      <c r="AS19" s="518"/>
      <c r="AT19" s="519"/>
      <c r="AU19" s="520" t="s">
        <v>175</v>
      </c>
      <c r="AV19" s="521"/>
      <c r="AW19" s="521"/>
      <c r="AX19" s="521"/>
      <c r="AY19" s="521"/>
      <c r="AZ19" s="521"/>
      <c r="BA19" s="521"/>
      <c r="BB19" s="521"/>
      <c r="BC19" s="521"/>
      <c r="BD19" s="521"/>
      <c r="BE19" s="521"/>
      <c r="BF19" s="521"/>
      <c r="BG19" s="521"/>
      <c r="BH19" s="522"/>
      <c r="BI19" s="520" t="s">
        <v>176</v>
      </c>
      <c r="BJ19" s="521"/>
      <c r="BK19" s="521"/>
      <c r="BL19" s="521"/>
      <c r="BM19" s="521"/>
      <c r="BN19" s="521"/>
      <c r="BO19" s="521"/>
      <c r="BP19" s="521"/>
      <c r="BQ19" s="521"/>
      <c r="BR19" s="521"/>
      <c r="BS19" s="521"/>
      <c r="BT19" s="521"/>
      <c r="BU19" s="521"/>
      <c r="BV19" s="522"/>
      <c r="BW19" s="520" t="s">
        <v>176</v>
      </c>
      <c r="BX19" s="521"/>
      <c r="BY19" s="521"/>
      <c r="BZ19" s="521"/>
      <c r="CA19" s="521"/>
      <c r="CB19" s="521"/>
      <c r="CC19" s="521"/>
      <c r="CD19" s="521"/>
      <c r="CE19" s="521"/>
      <c r="CF19" s="521"/>
      <c r="CG19" s="521"/>
      <c r="CH19" s="521"/>
      <c r="CI19" s="521"/>
      <c r="CJ19" s="522"/>
      <c r="CK19" s="517" t="s">
        <v>177</v>
      </c>
      <c r="CL19" s="518"/>
      <c r="CM19" s="518"/>
      <c r="CN19" s="518"/>
      <c r="CO19" s="518"/>
      <c r="CP19" s="518"/>
      <c r="CQ19" s="518"/>
      <c r="CR19" s="518"/>
      <c r="CS19" s="518"/>
      <c r="CT19" s="518"/>
      <c r="CU19" s="519"/>
      <c r="CV19" s="517"/>
      <c r="CW19" s="518"/>
      <c r="CX19" s="518"/>
      <c r="CY19" s="518"/>
      <c r="CZ19" s="518"/>
      <c r="DA19" s="518"/>
      <c r="DB19" s="518"/>
      <c r="DC19" s="518"/>
      <c r="DD19" s="518"/>
      <c r="DE19" s="519"/>
      <c r="DF19" s="517"/>
      <c r="DG19" s="518"/>
      <c r="DH19" s="518"/>
      <c r="DI19" s="518"/>
      <c r="DJ19" s="518"/>
      <c r="DK19" s="518"/>
      <c r="DL19" s="518"/>
      <c r="DM19" s="518"/>
      <c r="DN19" s="518"/>
      <c r="DO19" s="518"/>
      <c r="DP19" s="518"/>
      <c r="DQ19" s="518"/>
      <c r="DR19" s="518"/>
      <c r="DS19" s="519"/>
    </row>
    <row r="20" spans="1:123" s="8" customFormat="1" ht="12.75">
      <c r="A20" s="517"/>
      <c r="B20" s="518"/>
      <c r="C20" s="518"/>
      <c r="D20" s="519"/>
      <c r="E20" s="517"/>
      <c r="F20" s="518"/>
      <c r="G20" s="518"/>
      <c r="H20" s="518"/>
      <c r="I20" s="518"/>
      <c r="J20" s="518"/>
      <c r="K20" s="518"/>
      <c r="L20" s="518"/>
      <c r="M20" s="518"/>
      <c r="N20" s="518"/>
      <c r="O20" s="518"/>
      <c r="P20" s="518"/>
      <c r="Q20" s="518"/>
      <c r="R20" s="518"/>
      <c r="S20" s="518"/>
      <c r="T20" s="519"/>
      <c r="U20" s="517"/>
      <c r="V20" s="518"/>
      <c r="W20" s="518"/>
      <c r="X20" s="518"/>
      <c r="Y20" s="518"/>
      <c r="Z20" s="518"/>
      <c r="AA20" s="518"/>
      <c r="AB20" s="518"/>
      <c r="AC20" s="518"/>
      <c r="AD20" s="518"/>
      <c r="AE20" s="518"/>
      <c r="AF20" s="519"/>
      <c r="AG20" s="517"/>
      <c r="AH20" s="518"/>
      <c r="AI20" s="518"/>
      <c r="AJ20" s="518"/>
      <c r="AK20" s="518"/>
      <c r="AL20" s="518"/>
      <c r="AM20" s="518"/>
      <c r="AN20" s="518"/>
      <c r="AO20" s="518"/>
      <c r="AP20" s="518"/>
      <c r="AQ20" s="518"/>
      <c r="AR20" s="518"/>
      <c r="AS20" s="518"/>
      <c r="AT20" s="519"/>
      <c r="AU20" s="517" t="s">
        <v>177</v>
      </c>
      <c r="AV20" s="518"/>
      <c r="AW20" s="518"/>
      <c r="AX20" s="518"/>
      <c r="AY20" s="518"/>
      <c r="AZ20" s="518"/>
      <c r="BA20" s="518"/>
      <c r="BB20" s="518"/>
      <c r="BC20" s="518"/>
      <c r="BD20" s="518"/>
      <c r="BE20" s="518"/>
      <c r="BF20" s="518"/>
      <c r="BG20" s="518"/>
      <c r="BH20" s="519"/>
      <c r="BI20" s="517" t="s">
        <v>178</v>
      </c>
      <c r="BJ20" s="518"/>
      <c r="BK20" s="518"/>
      <c r="BL20" s="518"/>
      <c r="BM20" s="518"/>
      <c r="BN20" s="518"/>
      <c r="BO20" s="518"/>
      <c r="BP20" s="518"/>
      <c r="BQ20" s="518"/>
      <c r="BR20" s="518"/>
      <c r="BS20" s="518"/>
      <c r="BT20" s="518"/>
      <c r="BU20" s="518"/>
      <c r="BV20" s="519"/>
      <c r="BW20" s="517" t="s">
        <v>179</v>
      </c>
      <c r="BX20" s="518"/>
      <c r="BY20" s="518"/>
      <c r="BZ20" s="518"/>
      <c r="CA20" s="518"/>
      <c r="CB20" s="518"/>
      <c r="CC20" s="518"/>
      <c r="CD20" s="518"/>
      <c r="CE20" s="518"/>
      <c r="CF20" s="518"/>
      <c r="CG20" s="518"/>
      <c r="CH20" s="518"/>
      <c r="CI20" s="518"/>
      <c r="CJ20" s="519"/>
      <c r="CK20" s="517" t="s">
        <v>180</v>
      </c>
      <c r="CL20" s="518"/>
      <c r="CM20" s="518"/>
      <c r="CN20" s="518"/>
      <c r="CO20" s="518"/>
      <c r="CP20" s="518"/>
      <c r="CQ20" s="518"/>
      <c r="CR20" s="518"/>
      <c r="CS20" s="518"/>
      <c r="CT20" s="518"/>
      <c r="CU20" s="519"/>
      <c r="CV20" s="517"/>
      <c r="CW20" s="518"/>
      <c r="CX20" s="518"/>
      <c r="CY20" s="518"/>
      <c r="CZ20" s="518"/>
      <c r="DA20" s="518"/>
      <c r="DB20" s="518"/>
      <c r="DC20" s="518"/>
      <c r="DD20" s="518"/>
      <c r="DE20" s="519"/>
      <c r="DF20" s="517"/>
      <c r="DG20" s="518"/>
      <c r="DH20" s="518"/>
      <c r="DI20" s="518"/>
      <c r="DJ20" s="518"/>
      <c r="DK20" s="518"/>
      <c r="DL20" s="518"/>
      <c r="DM20" s="518"/>
      <c r="DN20" s="518"/>
      <c r="DO20" s="518"/>
      <c r="DP20" s="518"/>
      <c r="DQ20" s="518"/>
      <c r="DR20" s="518"/>
      <c r="DS20" s="519"/>
    </row>
    <row r="21" spans="1:123" s="8" customFormat="1" ht="12.75">
      <c r="A21" s="517"/>
      <c r="B21" s="518"/>
      <c r="C21" s="518"/>
      <c r="D21" s="519"/>
      <c r="E21" s="517"/>
      <c r="F21" s="518"/>
      <c r="G21" s="518"/>
      <c r="H21" s="518"/>
      <c r="I21" s="518"/>
      <c r="J21" s="518"/>
      <c r="K21" s="518"/>
      <c r="L21" s="518"/>
      <c r="M21" s="518"/>
      <c r="N21" s="518"/>
      <c r="O21" s="518"/>
      <c r="P21" s="518"/>
      <c r="Q21" s="518"/>
      <c r="R21" s="518"/>
      <c r="S21" s="518"/>
      <c r="T21" s="519"/>
      <c r="U21" s="517"/>
      <c r="V21" s="518"/>
      <c r="W21" s="518"/>
      <c r="X21" s="518"/>
      <c r="Y21" s="518"/>
      <c r="Z21" s="518"/>
      <c r="AA21" s="518"/>
      <c r="AB21" s="518"/>
      <c r="AC21" s="518"/>
      <c r="AD21" s="518"/>
      <c r="AE21" s="518"/>
      <c r="AF21" s="519"/>
      <c r="AG21" s="517"/>
      <c r="AH21" s="518"/>
      <c r="AI21" s="518"/>
      <c r="AJ21" s="518"/>
      <c r="AK21" s="518"/>
      <c r="AL21" s="518"/>
      <c r="AM21" s="518"/>
      <c r="AN21" s="518"/>
      <c r="AO21" s="518"/>
      <c r="AP21" s="518"/>
      <c r="AQ21" s="518"/>
      <c r="AR21" s="518"/>
      <c r="AS21" s="518"/>
      <c r="AT21" s="519"/>
      <c r="AU21" s="517" t="s">
        <v>181</v>
      </c>
      <c r="AV21" s="518"/>
      <c r="AW21" s="518"/>
      <c r="AX21" s="518"/>
      <c r="AY21" s="518"/>
      <c r="AZ21" s="518"/>
      <c r="BA21" s="518"/>
      <c r="BB21" s="518"/>
      <c r="BC21" s="518"/>
      <c r="BD21" s="518"/>
      <c r="BE21" s="518"/>
      <c r="BF21" s="518"/>
      <c r="BG21" s="518"/>
      <c r="BH21" s="519"/>
      <c r="BI21" s="517" t="s">
        <v>182</v>
      </c>
      <c r="BJ21" s="518"/>
      <c r="BK21" s="518"/>
      <c r="BL21" s="518"/>
      <c r="BM21" s="518"/>
      <c r="BN21" s="518"/>
      <c r="BO21" s="518"/>
      <c r="BP21" s="518"/>
      <c r="BQ21" s="518"/>
      <c r="BR21" s="518"/>
      <c r="BS21" s="518"/>
      <c r="BT21" s="518"/>
      <c r="BU21" s="518"/>
      <c r="BV21" s="519"/>
      <c r="BW21" s="517" t="s">
        <v>182</v>
      </c>
      <c r="BX21" s="518"/>
      <c r="BY21" s="518"/>
      <c r="BZ21" s="518"/>
      <c r="CA21" s="518"/>
      <c r="CB21" s="518"/>
      <c r="CC21" s="518"/>
      <c r="CD21" s="518"/>
      <c r="CE21" s="518"/>
      <c r="CF21" s="518"/>
      <c r="CG21" s="518"/>
      <c r="CH21" s="518"/>
      <c r="CI21" s="518"/>
      <c r="CJ21" s="519"/>
      <c r="CK21" s="517"/>
      <c r="CL21" s="518"/>
      <c r="CM21" s="518"/>
      <c r="CN21" s="518"/>
      <c r="CO21" s="518"/>
      <c r="CP21" s="518"/>
      <c r="CQ21" s="518"/>
      <c r="CR21" s="518"/>
      <c r="CS21" s="518"/>
      <c r="CT21" s="518"/>
      <c r="CU21" s="519"/>
      <c r="CV21" s="517"/>
      <c r="CW21" s="518"/>
      <c r="CX21" s="518"/>
      <c r="CY21" s="518"/>
      <c r="CZ21" s="518"/>
      <c r="DA21" s="518"/>
      <c r="DB21" s="518"/>
      <c r="DC21" s="518"/>
      <c r="DD21" s="518"/>
      <c r="DE21" s="519"/>
      <c r="DF21" s="517"/>
      <c r="DG21" s="518"/>
      <c r="DH21" s="518"/>
      <c r="DI21" s="518"/>
      <c r="DJ21" s="518"/>
      <c r="DK21" s="518"/>
      <c r="DL21" s="518"/>
      <c r="DM21" s="518"/>
      <c r="DN21" s="518"/>
      <c r="DO21" s="518"/>
      <c r="DP21" s="518"/>
      <c r="DQ21" s="518"/>
      <c r="DR21" s="518"/>
      <c r="DS21" s="519"/>
    </row>
    <row r="22" spans="1:123" s="8" customFormat="1" ht="12.75">
      <c r="A22" s="524">
        <v>1</v>
      </c>
      <c r="B22" s="525"/>
      <c r="C22" s="525"/>
      <c r="D22" s="526"/>
      <c r="E22" s="524">
        <v>2</v>
      </c>
      <c r="F22" s="525"/>
      <c r="G22" s="525"/>
      <c r="H22" s="525"/>
      <c r="I22" s="525"/>
      <c r="J22" s="525"/>
      <c r="K22" s="525"/>
      <c r="L22" s="525"/>
      <c r="M22" s="525"/>
      <c r="N22" s="525"/>
      <c r="O22" s="525"/>
      <c r="P22" s="525"/>
      <c r="Q22" s="525"/>
      <c r="R22" s="525"/>
      <c r="S22" s="525"/>
      <c r="T22" s="526"/>
      <c r="U22" s="524">
        <v>3</v>
      </c>
      <c r="V22" s="525"/>
      <c r="W22" s="525"/>
      <c r="X22" s="525"/>
      <c r="Y22" s="525"/>
      <c r="Z22" s="525"/>
      <c r="AA22" s="525"/>
      <c r="AB22" s="525"/>
      <c r="AC22" s="525"/>
      <c r="AD22" s="525"/>
      <c r="AE22" s="525"/>
      <c r="AF22" s="526"/>
      <c r="AG22" s="524">
        <v>4</v>
      </c>
      <c r="AH22" s="525"/>
      <c r="AI22" s="525"/>
      <c r="AJ22" s="525"/>
      <c r="AK22" s="525"/>
      <c r="AL22" s="525"/>
      <c r="AM22" s="525"/>
      <c r="AN22" s="525"/>
      <c r="AO22" s="525"/>
      <c r="AP22" s="525"/>
      <c r="AQ22" s="525"/>
      <c r="AR22" s="525"/>
      <c r="AS22" s="525"/>
      <c r="AT22" s="526"/>
      <c r="AU22" s="524">
        <v>5</v>
      </c>
      <c r="AV22" s="525"/>
      <c r="AW22" s="525"/>
      <c r="AX22" s="525"/>
      <c r="AY22" s="525"/>
      <c r="AZ22" s="525"/>
      <c r="BA22" s="525"/>
      <c r="BB22" s="525"/>
      <c r="BC22" s="525"/>
      <c r="BD22" s="525"/>
      <c r="BE22" s="525"/>
      <c r="BF22" s="525"/>
      <c r="BG22" s="525"/>
      <c r="BH22" s="526"/>
      <c r="BI22" s="524">
        <v>6</v>
      </c>
      <c r="BJ22" s="525"/>
      <c r="BK22" s="525"/>
      <c r="BL22" s="525"/>
      <c r="BM22" s="525"/>
      <c r="BN22" s="525"/>
      <c r="BO22" s="525"/>
      <c r="BP22" s="525"/>
      <c r="BQ22" s="525"/>
      <c r="BR22" s="525"/>
      <c r="BS22" s="525"/>
      <c r="BT22" s="525"/>
      <c r="BU22" s="525"/>
      <c r="BV22" s="526"/>
      <c r="BW22" s="524">
        <v>7</v>
      </c>
      <c r="BX22" s="525"/>
      <c r="BY22" s="525"/>
      <c r="BZ22" s="525"/>
      <c r="CA22" s="525"/>
      <c r="CB22" s="525"/>
      <c r="CC22" s="525"/>
      <c r="CD22" s="525"/>
      <c r="CE22" s="525"/>
      <c r="CF22" s="525"/>
      <c r="CG22" s="525"/>
      <c r="CH22" s="525"/>
      <c r="CI22" s="525"/>
      <c r="CJ22" s="526"/>
      <c r="CK22" s="524">
        <v>8</v>
      </c>
      <c r="CL22" s="525"/>
      <c r="CM22" s="525"/>
      <c r="CN22" s="525"/>
      <c r="CO22" s="525"/>
      <c r="CP22" s="525"/>
      <c r="CQ22" s="525"/>
      <c r="CR22" s="525"/>
      <c r="CS22" s="525"/>
      <c r="CT22" s="525"/>
      <c r="CU22" s="526"/>
      <c r="CV22" s="524">
        <v>9</v>
      </c>
      <c r="CW22" s="525"/>
      <c r="CX22" s="525"/>
      <c r="CY22" s="525"/>
      <c r="CZ22" s="525"/>
      <c r="DA22" s="525"/>
      <c r="DB22" s="525"/>
      <c r="DC22" s="525"/>
      <c r="DD22" s="525"/>
      <c r="DE22" s="526"/>
      <c r="DF22" s="524" t="s">
        <v>443</v>
      </c>
      <c r="DG22" s="525"/>
      <c r="DH22" s="525"/>
      <c r="DI22" s="525"/>
      <c r="DJ22" s="525"/>
      <c r="DK22" s="525"/>
      <c r="DL22" s="525"/>
      <c r="DM22" s="525"/>
      <c r="DN22" s="525"/>
      <c r="DO22" s="525"/>
      <c r="DP22" s="525"/>
      <c r="DQ22" s="525"/>
      <c r="DR22" s="525"/>
      <c r="DS22" s="526"/>
    </row>
    <row r="23" spans="1:123" s="214" customFormat="1" ht="30.75" customHeight="1">
      <c r="A23" s="532">
        <v>1</v>
      </c>
      <c r="B23" s="533"/>
      <c r="C23" s="533"/>
      <c r="D23" s="534"/>
      <c r="E23" s="535" t="s">
        <v>424</v>
      </c>
      <c r="F23" s="536"/>
      <c r="G23" s="536"/>
      <c r="H23" s="536"/>
      <c r="I23" s="536"/>
      <c r="J23" s="536"/>
      <c r="K23" s="536"/>
      <c r="L23" s="536"/>
      <c r="M23" s="536"/>
      <c r="N23" s="536"/>
      <c r="O23" s="536"/>
      <c r="P23" s="536"/>
      <c r="Q23" s="536"/>
      <c r="R23" s="536"/>
      <c r="S23" s="536"/>
      <c r="T23" s="537"/>
      <c r="U23" s="529">
        <v>5.45</v>
      </c>
      <c r="V23" s="530"/>
      <c r="W23" s="530"/>
      <c r="X23" s="530"/>
      <c r="Y23" s="530"/>
      <c r="Z23" s="530"/>
      <c r="AA23" s="530"/>
      <c r="AB23" s="530"/>
      <c r="AC23" s="530"/>
      <c r="AD23" s="530"/>
      <c r="AE23" s="530"/>
      <c r="AF23" s="531"/>
      <c r="AG23" s="529">
        <f>SUM(AU23:CJ23)</f>
        <v>12168.578000000001</v>
      </c>
      <c r="AH23" s="530"/>
      <c r="AI23" s="530"/>
      <c r="AJ23" s="530"/>
      <c r="AK23" s="530"/>
      <c r="AL23" s="530"/>
      <c r="AM23" s="530"/>
      <c r="AN23" s="530"/>
      <c r="AO23" s="530"/>
      <c r="AP23" s="530"/>
      <c r="AQ23" s="530"/>
      <c r="AR23" s="530"/>
      <c r="AS23" s="530"/>
      <c r="AT23" s="531"/>
      <c r="AU23" s="529">
        <v>5500</v>
      </c>
      <c r="AV23" s="530"/>
      <c r="AW23" s="530"/>
      <c r="AX23" s="530"/>
      <c r="AY23" s="530"/>
      <c r="AZ23" s="530"/>
      <c r="BA23" s="530"/>
      <c r="BB23" s="530"/>
      <c r="BC23" s="530"/>
      <c r="BD23" s="530"/>
      <c r="BE23" s="530"/>
      <c r="BF23" s="530"/>
      <c r="BG23" s="530"/>
      <c r="BH23" s="531"/>
      <c r="BI23" s="529">
        <v>444</v>
      </c>
      <c r="BJ23" s="530"/>
      <c r="BK23" s="530"/>
      <c r="BL23" s="530"/>
      <c r="BM23" s="530"/>
      <c r="BN23" s="530"/>
      <c r="BO23" s="530"/>
      <c r="BP23" s="530"/>
      <c r="BQ23" s="530"/>
      <c r="BR23" s="530"/>
      <c r="BS23" s="530"/>
      <c r="BT23" s="530"/>
      <c r="BU23" s="530"/>
      <c r="BV23" s="531"/>
      <c r="BW23" s="529">
        <f>6424-199.422</f>
        <v>6224.578</v>
      </c>
      <c r="BX23" s="530"/>
      <c r="BY23" s="530"/>
      <c r="BZ23" s="530"/>
      <c r="CA23" s="530"/>
      <c r="CB23" s="530"/>
      <c r="CC23" s="530"/>
      <c r="CD23" s="530"/>
      <c r="CE23" s="530"/>
      <c r="CF23" s="530"/>
      <c r="CG23" s="530"/>
      <c r="CH23" s="530"/>
      <c r="CI23" s="530"/>
      <c r="CJ23" s="531"/>
      <c r="CK23" s="529"/>
      <c r="CL23" s="530"/>
      <c r="CM23" s="530"/>
      <c r="CN23" s="530"/>
      <c r="CO23" s="530"/>
      <c r="CP23" s="530"/>
      <c r="CQ23" s="530"/>
      <c r="CR23" s="530"/>
      <c r="CS23" s="530"/>
      <c r="CT23" s="530"/>
      <c r="CU23" s="531"/>
      <c r="CV23" s="529"/>
      <c r="CW23" s="530"/>
      <c r="CX23" s="530"/>
      <c r="CY23" s="530"/>
      <c r="CZ23" s="530"/>
      <c r="DA23" s="530"/>
      <c r="DB23" s="530"/>
      <c r="DC23" s="530"/>
      <c r="DD23" s="530"/>
      <c r="DE23" s="531"/>
      <c r="DF23" s="529">
        <f>AG23*U23*12</f>
        <v>795825.0012</v>
      </c>
      <c r="DG23" s="530"/>
      <c r="DH23" s="530"/>
      <c r="DI23" s="530"/>
      <c r="DJ23" s="530"/>
      <c r="DK23" s="530"/>
      <c r="DL23" s="530"/>
      <c r="DM23" s="530"/>
      <c r="DN23" s="530"/>
      <c r="DO23" s="530"/>
      <c r="DP23" s="530"/>
      <c r="DQ23" s="530"/>
      <c r="DR23" s="530"/>
      <c r="DS23" s="531"/>
    </row>
    <row r="24" spans="1:123" s="214" customFormat="1" ht="30.75" customHeight="1">
      <c r="A24" s="532"/>
      <c r="B24" s="533"/>
      <c r="C24" s="533"/>
      <c r="D24" s="534"/>
      <c r="E24" s="548"/>
      <c r="F24" s="549"/>
      <c r="G24" s="549"/>
      <c r="H24" s="549"/>
      <c r="I24" s="549"/>
      <c r="J24" s="549"/>
      <c r="K24" s="549"/>
      <c r="L24" s="549"/>
      <c r="M24" s="549"/>
      <c r="N24" s="549"/>
      <c r="O24" s="549"/>
      <c r="P24" s="549"/>
      <c r="Q24" s="549"/>
      <c r="R24" s="549"/>
      <c r="S24" s="549"/>
      <c r="T24" s="550"/>
      <c r="U24" s="529"/>
      <c r="V24" s="530"/>
      <c r="W24" s="530"/>
      <c r="X24" s="530"/>
      <c r="Y24" s="530"/>
      <c r="Z24" s="530"/>
      <c r="AA24" s="530"/>
      <c r="AB24" s="530"/>
      <c r="AC24" s="530"/>
      <c r="AD24" s="530"/>
      <c r="AE24" s="530"/>
      <c r="AF24" s="531"/>
      <c r="AG24" s="529">
        <f>SUM(AU24:CJ24)</f>
        <v>0</v>
      </c>
      <c r="AH24" s="530"/>
      <c r="AI24" s="530"/>
      <c r="AJ24" s="530"/>
      <c r="AK24" s="530"/>
      <c r="AL24" s="530"/>
      <c r="AM24" s="530"/>
      <c r="AN24" s="530"/>
      <c r="AO24" s="530"/>
      <c r="AP24" s="530"/>
      <c r="AQ24" s="530"/>
      <c r="AR24" s="530"/>
      <c r="AS24" s="530"/>
      <c r="AT24" s="531"/>
      <c r="AU24" s="529"/>
      <c r="AV24" s="530"/>
      <c r="AW24" s="530"/>
      <c r="AX24" s="530"/>
      <c r="AY24" s="530"/>
      <c r="AZ24" s="530"/>
      <c r="BA24" s="530"/>
      <c r="BB24" s="530"/>
      <c r="BC24" s="530"/>
      <c r="BD24" s="530"/>
      <c r="BE24" s="530"/>
      <c r="BF24" s="530"/>
      <c r="BG24" s="530"/>
      <c r="BH24" s="531"/>
      <c r="BI24" s="529"/>
      <c r="BJ24" s="530"/>
      <c r="BK24" s="530"/>
      <c r="BL24" s="530"/>
      <c r="BM24" s="530"/>
      <c r="BN24" s="530"/>
      <c r="BO24" s="530"/>
      <c r="BP24" s="530"/>
      <c r="BQ24" s="530"/>
      <c r="BR24" s="530"/>
      <c r="BS24" s="530"/>
      <c r="BT24" s="530"/>
      <c r="BU24" s="530"/>
      <c r="BV24" s="531"/>
      <c r="BW24" s="529"/>
      <c r="BX24" s="530"/>
      <c r="BY24" s="530"/>
      <c r="BZ24" s="530"/>
      <c r="CA24" s="530"/>
      <c r="CB24" s="530"/>
      <c r="CC24" s="530"/>
      <c r="CD24" s="530"/>
      <c r="CE24" s="530"/>
      <c r="CF24" s="530"/>
      <c r="CG24" s="530"/>
      <c r="CH24" s="530"/>
      <c r="CI24" s="530"/>
      <c r="CJ24" s="531"/>
      <c r="CK24" s="529"/>
      <c r="CL24" s="530"/>
      <c r="CM24" s="530"/>
      <c r="CN24" s="530"/>
      <c r="CO24" s="530"/>
      <c r="CP24" s="530"/>
      <c r="CQ24" s="530"/>
      <c r="CR24" s="530"/>
      <c r="CS24" s="530"/>
      <c r="CT24" s="530"/>
      <c r="CU24" s="531"/>
      <c r="CV24" s="529"/>
      <c r="CW24" s="530"/>
      <c r="CX24" s="530"/>
      <c r="CY24" s="530"/>
      <c r="CZ24" s="530"/>
      <c r="DA24" s="530"/>
      <c r="DB24" s="530"/>
      <c r="DC24" s="530"/>
      <c r="DD24" s="530"/>
      <c r="DE24" s="531"/>
      <c r="DF24" s="529"/>
      <c r="DG24" s="530"/>
      <c r="DH24" s="530"/>
      <c r="DI24" s="530"/>
      <c r="DJ24" s="530"/>
      <c r="DK24" s="530"/>
      <c r="DL24" s="530"/>
      <c r="DM24" s="530"/>
      <c r="DN24" s="530"/>
      <c r="DO24" s="530"/>
      <c r="DP24" s="530"/>
      <c r="DQ24" s="530"/>
      <c r="DR24" s="530"/>
      <c r="DS24" s="531"/>
    </row>
    <row r="25" spans="1:123" s="214" customFormat="1" ht="30.75" customHeight="1">
      <c r="A25" s="532"/>
      <c r="B25" s="533"/>
      <c r="C25" s="533"/>
      <c r="D25" s="534"/>
      <c r="E25" s="548"/>
      <c r="F25" s="549"/>
      <c r="G25" s="549"/>
      <c r="H25" s="549"/>
      <c r="I25" s="549"/>
      <c r="J25" s="549"/>
      <c r="K25" s="549"/>
      <c r="L25" s="549"/>
      <c r="M25" s="549"/>
      <c r="N25" s="549"/>
      <c r="O25" s="549"/>
      <c r="P25" s="549"/>
      <c r="Q25" s="549"/>
      <c r="R25" s="549"/>
      <c r="S25" s="549"/>
      <c r="T25" s="550"/>
      <c r="U25" s="529"/>
      <c r="V25" s="530"/>
      <c r="W25" s="530"/>
      <c r="X25" s="530"/>
      <c r="Y25" s="530"/>
      <c r="Z25" s="530"/>
      <c r="AA25" s="530"/>
      <c r="AB25" s="530"/>
      <c r="AC25" s="530"/>
      <c r="AD25" s="530"/>
      <c r="AE25" s="530"/>
      <c r="AF25" s="531"/>
      <c r="AG25" s="529">
        <f>SUM(AU25:CJ25)</f>
        <v>0</v>
      </c>
      <c r="AH25" s="530"/>
      <c r="AI25" s="530"/>
      <c r="AJ25" s="530"/>
      <c r="AK25" s="530"/>
      <c r="AL25" s="530"/>
      <c r="AM25" s="530"/>
      <c r="AN25" s="530"/>
      <c r="AO25" s="530"/>
      <c r="AP25" s="530"/>
      <c r="AQ25" s="530"/>
      <c r="AR25" s="530"/>
      <c r="AS25" s="530"/>
      <c r="AT25" s="531"/>
      <c r="AU25" s="529"/>
      <c r="AV25" s="530"/>
      <c r="AW25" s="530"/>
      <c r="AX25" s="530"/>
      <c r="AY25" s="530"/>
      <c r="AZ25" s="530"/>
      <c r="BA25" s="530"/>
      <c r="BB25" s="530"/>
      <c r="BC25" s="530"/>
      <c r="BD25" s="530"/>
      <c r="BE25" s="530"/>
      <c r="BF25" s="530"/>
      <c r="BG25" s="530"/>
      <c r="BH25" s="531"/>
      <c r="BI25" s="529"/>
      <c r="BJ25" s="530"/>
      <c r="BK25" s="530"/>
      <c r="BL25" s="530"/>
      <c r="BM25" s="530"/>
      <c r="BN25" s="530"/>
      <c r="BO25" s="530"/>
      <c r="BP25" s="530"/>
      <c r="BQ25" s="530"/>
      <c r="BR25" s="530"/>
      <c r="BS25" s="530"/>
      <c r="BT25" s="530"/>
      <c r="BU25" s="530"/>
      <c r="BV25" s="531"/>
      <c r="BW25" s="529"/>
      <c r="BX25" s="530"/>
      <c r="BY25" s="530"/>
      <c r="BZ25" s="530"/>
      <c r="CA25" s="530"/>
      <c r="CB25" s="530"/>
      <c r="CC25" s="530"/>
      <c r="CD25" s="530"/>
      <c r="CE25" s="530"/>
      <c r="CF25" s="530"/>
      <c r="CG25" s="530"/>
      <c r="CH25" s="530"/>
      <c r="CI25" s="530"/>
      <c r="CJ25" s="531"/>
      <c r="CK25" s="529"/>
      <c r="CL25" s="530"/>
      <c r="CM25" s="530"/>
      <c r="CN25" s="530"/>
      <c r="CO25" s="530"/>
      <c r="CP25" s="530"/>
      <c r="CQ25" s="530"/>
      <c r="CR25" s="530"/>
      <c r="CS25" s="530"/>
      <c r="CT25" s="530"/>
      <c r="CU25" s="531"/>
      <c r="CV25" s="529"/>
      <c r="CW25" s="530"/>
      <c r="CX25" s="530"/>
      <c r="CY25" s="530"/>
      <c r="CZ25" s="530"/>
      <c r="DA25" s="530"/>
      <c r="DB25" s="530"/>
      <c r="DC25" s="530"/>
      <c r="DD25" s="530"/>
      <c r="DE25" s="531"/>
      <c r="DF25" s="529"/>
      <c r="DG25" s="530"/>
      <c r="DH25" s="530"/>
      <c r="DI25" s="530"/>
      <c r="DJ25" s="530"/>
      <c r="DK25" s="530"/>
      <c r="DL25" s="530"/>
      <c r="DM25" s="530"/>
      <c r="DN25" s="530"/>
      <c r="DO25" s="530"/>
      <c r="DP25" s="530"/>
      <c r="DQ25" s="530"/>
      <c r="DR25" s="530"/>
      <c r="DS25" s="531"/>
    </row>
    <row r="26" spans="1:123" s="15" customFormat="1" ht="24" customHeight="1">
      <c r="A26" s="541" t="s">
        <v>183</v>
      </c>
      <c r="B26" s="542"/>
      <c r="C26" s="542"/>
      <c r="D26" s="542"/>
      <c r="E26" s="542"/>
      <c r="F26" s="542"/>
      <c r="G26" s="542"/>
      <c r="H26" s="542"/>
      <c r="I26" s="542"/>
      <c r="J26" s="542"/>
      <c r="K26" s="542"/>
      <c r="L26" s="542"/>
      <c r="M26" s="542"/>
      <c r="N26" s="542"/>
      <c r="O26" s="542"/>
      <c r="P26" s="542"/>
      <c r="Q26" s="542"/>
      <c r="R26" s="542"/>
      <c r="S26" s="542"/>
      <c r="T26" s="543"/>
      <c r="U26" s="541" t="s">
        <v>103</v>
      </c>
      <c r="V26" s="542"/>
      <c r="W26" s="542"/>
      <c r="X26" s="542"/>
      <c r="Y26" s="542"/>
      <c r="Z26" s="542"/>
      <c r="AA26" s="542"/>
      <c r="AB26" s="542"/>
      <c r="AC26" s="542"/>
      <c r="AD26" s="542"/>
      <c r="AE26" s="542"/>
      <c r="AF26" s="543"/>
      <c r="AG26" s="541"/>
      <c r="AH26" s="542"/>
      <c r="AI26" s="542"/>
      <c r="AJ26" s="542"/>
      <c r="AK26" s="542"/>
      <c r="AL26" s="542"/>
      <c r="AM26" s="542"/>
      <c r="AN26" s="542"/>
      <c r="AO26" s="542"/>
      <c r="AP26" s="542"/>
      <c r="AQ26" s="542"/>
      <c r="AR26" s="542"/>
      <c r="AS26" s="542"/>
      <c r="AT26" s="543"/>
      <c r="AU26" s="541" t="s">
        <v>103</v>
      </c>
      <c r="AV26" s="542"/>
      <c r="AW26" s="542"/>
      <c r="AX26" s="542"/>
      <c r="AY26" s="542"/>
      <c r="AZ26" s="542"/>
      <c r="BA26" s="542"/>
      <c r="BB26" s="542"/>
      <c r="BC26" s="542"/>
      <c r="BD26" s="542"/>
      <c r="BE26" s="542"/>
      <c r="BF26" s="542"/>
      <c r="BG26" s="542"/>
      <c r="BH26" s="543"/>
      <c r="BI26" s="541" t="s">
        <v>103</v>
      </c>
      <c r="BJ26" s="542"/>
      <c r="BK26" s="542"/>
      <c r="BL26" s="542"/>
      <c r="BM26" s="542"/>
      <c r="BN26" s="542"/>
      <c r="BO26" s="542"/>
      <c r="BP26" s="542"/>
      <c r="BQ26" s="542"/>
      <c r="BR26" s="542"/>
      <c r="BS26" s="542"/>
      <c r="BT26" s="542"/>
      <c r="BU26" s="542"/>
      <c r="BV26" s="543"/>
      <c r="BW26" s="541" t="s">
        <v>103</v>
      </c>
      <c r="BX26" s="542"/>
      <c r="BY26" s="542"/>
      <c r="BZ26" s="542"/>
      <c r="CA26" s="542"/>
      <c r="CB26" s="542"/>
      <c r="CC26" s="542"/>
      <c r="CD26" s="542"/>
      <c r="CE26" s="542"/>
      <c r="CF26" s="542"/>
      <c r="CG26" s="542"/>
      <c r="CH26" s="542"/>
      <c r="CI26" s="542"/>
      <c r="CJ26" s="543"/>
      <c r="CK26" s="538" t="s">
        <v>103</v>
      </c>
      <c r="CL26" s="539"/>
      <c r="CM26" s="539"/>
      <c r="CN26" s="539"/>
      <c r="CO26" s="539"/>
      <c r="CP26" s="539"/>
      <c r="CQ26" s="539"/>
      <c r="CR26" s="539"/>
      <c r="CS26" s="539"/>
      <c r="CT26" s="539"/>
      <c r="CU26" s="540"/>
      <c r="CV26" s="541" t="s">
        <v>103</v>
      </c>
      <c r="CW26" s="542"/>
      <c r="CX26" s="542"/>
      <c r="CY26" s="542"/>
      <c r="CZ26" s="542"/>
      <c r="DA26" s="542"/>
      <c r="DB26" s="542"/>
      <c r="DC26" s="542"/>
      <c r="DD26" s="542"/>
      <c r="DE26" s="543"/>
      <c r="DF26" s="545">
        <f>ROUND(SUM(DF23:DS25),0)</f>
        <v>795825</v>
      </c>
      <c r="DG26" s="546"/>
      <c r="DH26" s="546"/>
      <c r="DI26" s="546"/>
      <c r="DJ26" s="546"/>
      <c r="DK26" s="546"/>
      <c r="DL26" s="546"/>
      <c r="DM26" s="546"/>
      <c r="DN26" s="546"/>
      <c r="DO26" s="546"/>
      <c r="DP26" s="546"/>
      <c r="DQ26" s="546"/>
      <c r="DR26" s="546"/>
      <c r="DS26" s="547"/>
    </row>
    <row r="27" spans="1:123" s="214" customFormat="1" ht="24" customHeight="1">
      <c r="A27" s="215"/>
      <c r="B27" s="215"/>
      <c r="C27" s="215"/>
      <c r="D27" s="215"/>
      <c r="E27" s="215"/>
      <c r="F27" s="215"/>
      <c r="G27" s="215"/>
      <c r="H27" s="215"/>
      <c r="I27" s="215"/>
      <c r="J27" s="215"/>
      <c r="K27" s="215"/>
      <c r="L27" s="215"/>
      <c r="M27" s="215"/>
      <c r="N27" s="215"/>
      <c r="O27" s="215"/>
      <c r="P27" s="215"/>
      <c r="Q27" s="215"/>
      <c r="R27" s="215"/>
      <c r="S27" s="215"/>
      <c r="T27" s="215"/>
      <c r="U27" s="215"/>
      <c r="V27" s="215"/>
      <c r="W27" s="215"/>
      <c r="X27" s="215"/>
      <c r="Y27" s="215"/>
      <c r="Z27" s="215"/>
      <c r="AA27" s="215"/>
      <c r="AB27" s="215"/>
      <c r="AC27" s="215"/>
      <c r="AD27" s="215"/>
      <c r="AE27" s="215"/>
      <c r="AF27" s="215"/>
      <c r="AG27" s="215"/>
      <c r="AH27" s="215"/>
      <c r="AI27" s="215"/>
      <c r="AJ27" s="215"/>
      <c r="AK27" s="215"/>
      <c r="AL27" s="215"/>
      <c r="AM27" s="215"/>
      <c r="AN27" s="215"/>
      <c r="AO27" s="215"/>
      <c r="AP27" s="215"/>
      <c r="AQ27" s="215"/>
      <c r="AR27" s="215"/>
      <c r="AS27" s="215"/>
      <c r="AT27" s="215"/>
      <c r="AU27" s="215"/>
      <c r="AV27" s="215"/>
      <c r="AW27" s="215"/>
      <c r="AX27" s="215"/>
      <c r="AY27" s="215"/>
      <c r="AZ27" s="215"/>
      <c r="BA27" s="215"/>
      <c r="BB27" s="215"/>
      <c r="BC27" s="215"/>
      <c r="BD27" s="215"/>
      <c r="BE27" s="215"/>
      <c r="BF27" s="215"/>
      <c r="BG27" s="215"/>
      <c r="BH27" s="215"/>
      <c r="BI27" s="215"/>
      <c r="BJ27" s="215"/>
      <c r="BK27" s="215"/>
      <c r="BL27" s="215"/>
      <c r="BM27" s="215"/>
      <c r="BN27" s="215"/>
      <c r="BO27" s="215"/>
      <c r="BP27" s="215"/>
      <c r="BQ27" s="215"/>
      <c r="BR27" s="215"/>
      <c r="BS27" s="215"/>
      <c r="BT27" s="215"/>
      <c r="BU27" s="215"/>
      <c r="BV27" s="215"/>
      <c r="BW27" s="215"/>
      <c r="BX27" s="215"/>
      <c r="BY27" s="215"/>
      <c r="BZ27" s="215"/>
      <c r="CA27" s="215"/>
      <c r="CB27" s="215"/>
      <c r="CC27" s="215"/>
      <c r="CD27" s="215"/>
      <c r="CE27" s="215"/>
      <c r="CF27" s="215"/>
      <c r="CG27" s="215"/>
      <c r="CH27" s="215"/>
      <c r="CI27" s="215"/>
      <c r="CJ27" s="215"/>
      <c r="CK27" s="215"/>
      <c r="CL27" s="215"/>
      <c r="CM27" s="215"/>
      <c r="CN27" s="215"/>
      <c r="CO27" s="215"/>
      <c r="CP27" s="215"/>
      <c r="CQ27" s="215"/>
      <c r="CR27" s="215"/>
      <c r="CS27" s="215"/>
      <c r="CT27" s="215"/>
      <c r="CU27" s="215"/>
      <c r="CV27" s="215"/>
      <c r="CW27" s="215"/>
      <c r="CX27" s="215"/>
      <c r="CY27" s="215"/>
      <c r="CZ27" s="215"/>
      <c r="DA27" s="215"/>
      <c r="DB27" s="215"/>
      <c r="DC27" s="215"/>
      <c r="DD27" s="215"/>
      <c r="DE27" s="215"/>
      <c r="DF27" s="216"/>
      <c r="DG27" s="216"/>
      <c r="DH27" s="216"/>
      <c r="DI27" s="216"/>
      <c r="DJ27" s="216"/>
      <c r="DK27" s="216"/>
      <c r="DL27" s="216"/>
      <c r="DM27" s="216"/>
      <c r="DN27" s="216"/>
      <c r="DO27" s="216"/>
      <c r="DP27" s="216"/>
      <c r="DQ27" s="216"/>
      <c r="DR27" s="216"/>
      <c r="DS27" s="216"/>
    </row>
    <row r="28" s="8" customFormat="1" ht="12.75"/>
    <row r="29" spans="1:123" s="8" customFormat="1" ht="12.75">
      <c r="A29" s="215"/>
      <c r="B29" s="215"/>
      <c r="C29" s="215"/>
      <c r="D29" s="215"/>
      <c r="E29" s="215"/>
      <c r="F29" s="215"/>
      <c r="G29" s="215"/>
      <c r="H29" s="215"/>
      <c r="I29" s="215"/>
      <c r="J29" s="215"/>
      <c r="K29" s="215"/>
      <c r="L29" s="215"/>
      <c r="M29" s="215"/>
      <c r="N29" s="215"/>
      <c r="O29" s="215"/>
      <c r="P29" s="215"/>
      <c r="Q29" s="215"/>
      <c r="R29" s="215"/>
      <c r="S29" s="215"/>
      <c r="T29" s="215"/>
      <c r="U29" s="215"/>
      <c r="V29" s="215"/>
      <c r="W29" s="215"/>
      <c r="X29" s="215"/>
      <c r="Y29" s="215"/>
      <c r="Z29" s="215"/>
      <c r="AA29" s="215"/>
      <c r="AB29" s="215"/>
      <c r="AC29" s="215"/>
      <c r="AD29" s="215"/>
      <c r="AE29" s="215"/>
      <c r="AF29" s="215"/>
      <c r="AG29" s="215"/>
      <c r="AH29" s="215"/>
      <c r="AI29" s="215"/>
      <c r="AJ29" s="215"/>
      <c r="AK29" s="215"/>
      <c r="AL29" s="215"/>
      <c r="AM29" s="215"/>
      <c r="AN29" s="215"/>
      <c r="AO29" s="215"/>
      <c r="AP29" s="215"/>
      <c r="AQ29" s="215"/>
      <c r="AR29" s="215"/>
      <c r="AS29" s="215"/>
      <c r="AT29" s="215"/>
      <c r="AU29" s="215"/>
      <c r="AV29" s="215"/>
      <c r="AW29" s="215"/>
      <c r="AX29" s="215"/>
      <c r="AY29" s="215"/>
      <c r="AZ29" s="215"/>
      <c r="BA29" s="215"/>
      <c r="BB29" s="215"/>
      <c r="BC29" s="215"/>
      <c r="BD29" s="215"/>
      <c r="BE29" s="215"/>
      <c r="BF29" s="215"/>
      <c r="BG29" s="215"/>
      <c r="BH29" s="215"/>
      <c r="BI29" s="215"/>
      <c r="BJ29" s="215"/>
      <c r="BK29" s="215"/>
      <c r="BL29" s="215"/>
      <c r="BM29" s="215"/>
      <c r="BN29" s="215"/>
      <c r="BO29" s="215"/>
      <c r="BP29" s="215"/>
      <c r="BQ29" s="215"/>
      <c r="BR29" s="215"/>
      <c r="BS29" s="215"/>
      <c r="BT29" s="215"/>
      <c r="BU29" s="215"/>
      <c r="BV29" s="215"/>
      <c r="BW29" s="215"/>
      <c r="BX29" s="215"/>
      <c r="BY29" s="215"/>
      <c r="BZ29" s="215"/>
      <c r="CA29" s="215"/>
      <c r="CB29" s="215"/>
      <c r="CC29" s="215"/>
      <c r="CD29" s="215"/>
      <c r="CE29" s="215"/>
      <c r="CF29" s="215"/>
      <c r="CG29" s="215"/>
      <c r="CH29" s="215"/>
      <c r="CI29" s="215"/>
      <c r="CJ29" s="215"/>
      <c r="CK29" s="215"/>
      <c r="CL29" s="215"/>
      <c r="CM29" s="215"/>
      <c r="CN29" s="215"/>
      <c r="CO29" s="215"/>
      <c r="CP29" s="215"/>
      <c r="CQ29" s="215"/>
      <c r="CR29" s="215"/>
      <c r="CS29" s="215"/>
      <c r="CT29" s="215"/>
      <c r="CU29" s="215"/>
      <c r="CV29" s="215"/>
      <c r="CW29" s="215"/>
      <c r="CX29" s="215"/>
      <c r="CY29" s="215"/>
      <c r="CZ29" s="215"/>
      <c r="DA29" s="215"/>
      <c r="DB29" s="215"/>
      <c r="DC29" s="215"/>
      <c r="DD29" s="215"/>
      <c r="DE29" s="215"/>
      <c r="DF29" s="216"/>
      <c r="DG29" s="216"/>
      <c r="DH29" s="216"/>
      <c r="DI29" s="216"/>
      <c r="DJ29" s="216"/>
      <c r="DK29" s="216"/>
      <c r="DL29" s="216"/>
      <c r="DM29" s="216"/>
      <c r="DN29" s="216"/>
      <c r="DO29" s="216"/>
      <c r="DP29" s="216"/>
      <c r="DQ29" s="216"/>
      <c r="DR29" s="216"/>
      <c r="DS29" s="216"/>
    </row>
    <row r="30" spans="1:123" s="8" customFormat="1" ht="12.75">
      <c r="A30" s="215"/>
      <c r="B30" s="215"/>
      <c r="C30" s="215"/>
      <c r="D30" s="215"/>
      <c r="E30" s="215"/>
      <c r="F30" s="215"/>
      <c r="G30" s="215"/>
      <c r="H30" s="215"/>
      <c r="I30" s="215"/>
      <c r="J30" s="215"/>
      <c r="K30" s="215"/>
      <c r="L30" s="215"/>
      <c r="M30" s="215"/>
      <c r="N30" s="215"/>
      <c r="O30" s="215"/>
      <c r="P30" s="215"/>
      <c r="Q30" s="215"/>
      <c r="R30" s="215"/>
      <c r="S30" s="215"/>
      <c r="T30" s="215"/>
      <c r="U30" s="215"/>
      <c r="V30" s="215"/>
      <c r="W30" s="215"/>
      <c r="X30" s="215"/>
      <c r="Y30" s="215"/>
      <c r="Z30" s="215"/>
      <c r="AA30" s="215"/>
      <c r="AB30" s="215"/>
      <c r="AC30" s="215"/>
      <c r="AD30" s="215"/>
      <c r="AE30" s="215"/>
      <c r="AF30" s="215"/>
      <c r="AG30" s="215"/>
      <c r="AH30" s="215"/>
      <c r="AI30" s="215"/>
      <c r="AJ30" s="215"/>
      <c r="AK30" s="215"/>
      <c r="AL30" s="215"/>
      <c r="AM30" s="215"/>
      <c r="AN30" s="215"/>
      <c r="AO30" s="215"/>
      <c r="AP30" s="215"/>
      <c r="AQ30" s="215"/>
      <c r="AR30" s="215"/>
      <c r="AS30" s="215"/>
      <c r="AT30" s="215"/>
      <c r="AU30" s="215"/>
      <c r="AV30" s="215"/>
      <c r="AW30" s="215"/>
      <c r="AX30" s="215"/>
      <c r="AY30" s="215"/>
      <c r="AZ30" s="215"/>
      <c r="BA30" s="215"/>
      <c r="BB30" s="215"/>
      <c r="BC30" s="215"/>
      <c r="BD30" s="215"/>
      <c r="BE30" s="215"/>
      <c r="BF30" s="215"/>
      <c r="BG30" s="215"/>
      <c r="BH30" s="215"/>
      <c r="BI30" s="215"/>
      <c r="BJ30" s="215"/>
      <c r="BK30" s="215"/>
      <c r="BL30" s="215"/>
      <c r="BM30" s="215"/>
      <c r="BN30" s="215"/>
      <c r="BO30" s="215"/>
      <c r="BP30" s="215"/>
      <c r="BQ30" s="215"/>
      <c r="BR30" s="215"/>
      <c r="BS30" s="215"/>
      <c r="BT30" s="215"/>
      <c r="BU30" s="215"/>
      <c r="BV30" s="215"/>
      <c r="BW30" s="215"/>
      <c r="BX30" s="215"/>
      <c r="BY30" s="215"/>
      <c r="BZ30" s="215"/>
      <c r="CA30" s="215"/>
      <c r="CB30" s="215"/>
      <c r="CC30" s="215"/>
      <c r="CD30" s="215"/>
      <c r="CE30" s="215"/>
      <c r="CF30" s="215"/>
      <c r="CG30" s="215"/>
      <c r="CH30" s="215"/>
      <c r="CI30" s="215"/>
      <c r="CJ30" s="215"/>
      <c r="CK30" s="215"/>
      <c r="CL30" s="215"/>
      <c r="CM30" s="215"/>
      <c r="CN30" s="215"/>
      <c r="CO30" s="215"/>
      <c r="CP30" s="215"/>
      <c r="CQ30" s="215"/>
      <c r="CR30" s="215"/>
      <c r="CS30" s="215"/>
      <c r="CT30" s="215"/>
      <c r="CU30" s="215"/>
      <c r="CV30" s="215"/>
      <c r="CW30" s="215"/>
      <c r="CX30" s="215"/>
      <c r="CY30" s="215"/>
      <c r="CZ30" s="215"/>
      <c r="DA30" s="215"/>
      <c r="DB30" s="215"/>
      <c r="DC30" s="215"/>
      <c r="DD30" s="215"/>
      <c r="DE30" s="215"/>
      <c r="DF30" s="216"/>
      <c r="DG30" s="216"/>
      <c r="DH30" s="216"/>
      <c r="DI30" s="216"/>
      <c r="DJ30" s="216"/>
      <c r="DK30" s="216"/>
      <c r="DL30" s="216"/>
      <c r="DM30" s="216"/>
      <c r="DN30" s="216"/>
      <c r="DO30" s="216"/>
      <c r="DP30" s="216"/>
      <c r="DQ30" s="216"/>
      <c r="DR30" s="216"/>
      <c r="DS30" s="216"/>
    </row>
    <row r="31" spans="1:80" s="8" customFormat="1" ht="12.75">
      <c r="A31" s="248" t="s">
        <v>311</v>
      </c>
      <c r="B31" s="248"/>
      <c r="C31" s="248"/>
      <c r="D31" s="248"/>
      <c r="E31" s="249"/>
      <c r="F31" s="249"/>
      <c r="G31" s="249"/>
      <c r="H31" s="249"/>
      <c r="I31" s="249"/>
      <c r="J31" s="249"/>
      <c r="K31" s="249"/>
      <c r="L31" s="249"/>
      <c r="M31" s="249"/>
      <c r="N31" s="249"/>
      <c r="O31" s="544">
        <f>DF23</f>
        <v>795825.0012</v>
      </c>
      <c r="P31" s="544"/>
      <c r="Q31" s="544"/>
      <c r="R31" s="544"/>
      <c r="S31" s="544"/>
      <c r="T31" s="544"/>
      <c r="U31" s="544"/>
      <c r="V31" s="544"/>
      <c r="W31" s="544"/>
      <c r="X31" s="544"/>
      <c r="Y31" s="544"/>
      <c r="Z31" s="544"/>
      <c r="AA31" s="544"/>
      <c r="AB31" s="544"/>
      <c r="AC31" s="544"/>
      <c r="AD31" s="544"/>
      <c r="AE31" s="203"/>
      <c r="AF31" s="203"/>
      <c r="AG31" s="203"/>
      <c r="AH31" s="203"/>
      <c r="AI31" s="203"/>
      <c r="AJ31" s="203"/>
      <c r="AK31" s="203"/>
      <c r="AL31" s="203"/>
      <c r="AM31" s="203"/>
      <c r="AN31" s="203"/>
      <c r="AO31" s="203"/>
      <c r="AP31" s="203"/>
      <c r="AQ31" s="203"/>
      <c r="AR31" s="203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216"/>
      <c r="BO31" s="216"/>
      <c r="BP31" s="216"/>
      <c r="BQ31" s="216"/>
      <c r="BR31" s="216"/>
      <c r="BS31" s="216"/>
      <c r="BT31" s="216"/>
      <c r="BU31" s="216"/>
      <c r="BV31" s="216"/>
      <c r="BW31" s="216"/>
      <c r="BX31" s="216"/>
      <c r="BY31" s="216"/>
      <c r="BZ31" s="216"/>
      <c r="CA31" s="216"/>
      <c r="CB31" s="216"/>
    </row>
    <row r="32" spans="1:123" s="8" customFormat="1" ht="12.75">
      <c r="A32" s="215"/>
      <c r="B32" s="215"/>
      <c r="C32" s="215"/>
      <c r="D32" s="215"/>
      <c r="E32" s="215"/>
      <c r="F32" s="215"/>
      <c r="G32" s="215"/>
      <c r="H32" s="215"/>
      <c r="I32" s="215"/>
      <c r="J32" s="215"/>
      <c r="K32" s="215"/>
      <c r="L32" s="215"/>
      <c r="M32" s="215"/>
      <c r="N32" s="215"/>
      <c r="O32" s="215"/>
      <c r="P32" s="215"/>
      <c r="Q32" s="215"/>
      <c r="R32" s="215"/>
      <c r="S32" s="215"/>
      <c r="T32" s="215"/>
      <c r="U32" s="215"/>
      <c r="V32" s="215"/>
      <c r="W32" s="215"/>
      <c r="X32" s="215"/>
      <c r="Y32" s="215"/>
      <c r="Z32" s="215"/>
      <c r="AA32" s="215"/>
      <c r="AB32" s="215"/>
      <c r="AC32" s="215"/>
      <c r="AD32" s="215"/>
      <c r="AE32" s="215"/>
      <c r="AF32" s="215"/>
      <c r="AG32" s="215"/>
      <c r="AH32" s="215"/>
      <c r="AI32" s="215"/>
      <c r="AJ32" s="215"/>
      <c r="AK32" s="215"/>
      <c r="AL32" s="215"/>
      <c r="AM32" s="215"/>
      <c r="AN32" s="215"/>
      <c r="AO32" s="215"/>
      <c r="AP32" s="215"/>
      <c r="AQ32" s="215"/>
      <c r="AR32" s="215"/>
      <c r="AS32" s="215"/>
      <c r="AT32" s="215"/>
      <c r="AU32" s="215"/>
      <c r="AV32" s="215"/>
      <c r="AW32" s="215"/>
      <c r="AX32" s="215"/>
      <c r="AY32" s="215"/>
      <c r="AZ32" s="215"/>
      <c r="BA32" s="215"/>
      <c r="BB32" s="215"/>
      <c r="BC32" s="215"/>
      <c r="BD32" s="215"/>
      <c r="BE32" s="215"/>
      <c r="BF32" s="215"/>
      <c r="BG32" s="215"/>
      <c r="BH32" s="215"/>
      <c r="BI32" s="215"/>
      <c r="BJ32" s="215"/>
      <c r="BK32" s="215"/>
      <c r="BL32" s="215"/>
      <c r="BM32" s="215"/>
      <c r="BN32" s="215"/>
      <c r="BO32" s="215"/>
      <c r="BP32" s="215"/>
      <c r="BQ32" s="215"/>
      <c r="BR32" s="215"/>
      <c r="BS32" s="215"/>
      <c r="BT32" s="215"/>
      <c r="BU32" s="215"/>
      <c r="BV32" s="215"/>
      <c r="BW32" s="215"/>
      <c r="BX32" s="215"/>
      <c r="BY32" s="215"/>
      <c r="BZ32" s="215"/>
      <c r="CA32" s="215"/>
      <c r="CB32" s="215"/>
      <c r="CC32" s="215"/>
      <c r="CD32" s="215"/>
      <c r="CE32" s="215"/>
      <c r="CF32" s="215"/>
      <c r="CG32" s="215"/>
      <c r="CH32" s="215"/>
      <c r="CI32" s="215"/>
      <c r="CJ32" s="215"/>
      <c r="CK32" s="215"/>
      <c r="CL32" s="215"/>
      <c r="CM32" s="215"/>
      <c r="CN32" s="215"/>
      <c r="CO32" s="215"/>
      <c r="CP32" s="215"/>
      <c r="CQ32" s="215"/>
      <c r="CR32" s="215"/>
      <c r="CS32" s="215"/>
      <c r="CT32" s="215"/>
      <c r="CU32" s="215"/>
      <c r="CV32" s="215"/>
      <c r="CW32" s="215"/>
      <c r="CX32" s="215"/>
      <c r="CY32" s="215"/>
      <c r="CZ32" s="215"/>
      <c r="DA32" s="215"/>
      <c r="DB32" s="215"/>
      <c r="DC32" s="215"/>
      <c r="DD32" s="215"/>
      <c r="DE32" s="215"/>
      <c r="DF32" s="216"/>
      <c r="DG32" s="216"/>
      <c r="DH32" s="216"/>
      <c r="DI32" s="216"/>
      <c r="DJ32" s="216"/>
      <c r="DK32" s="216"/>
      <c r="DL32" s="216"/>
      <c r="DM32" s="216"/>
      <c r="DN32" s="216"/>
      <c r="DO32" s="216"/>
      <c r="DP32" s="216"/>
      <c r="DQ32" s="216"/>
      <c r="DR32" s="216"/>
      <c r="DS32" s="216"/>
    </row>
    <row r="33" spans="1:123" s="8" customFormat="1" ht="12.75">
      <c r="A33" s="215"/>
      <c r="B33" s="215"/>
      <c r="C33" s="215"/>
      <c r="D33" s="215"/>
      <c r="E33" s="215"/>
      <c r="F33" s="215"/>
      <c r="G33" s="215"/>
      <c r="H33" s="215"/>
      <c r="I33" s="215"/>
      <c r="J33" s="215"/>
      <c r="K33" s="215"/>
      <c r="L33" s="215"/>
      <c r="M33" s="215"/>
      <c r="N33" s="215"/>
      <c r="O33" s="215"/>
      <c r="P33" s="215"/>
      <c r="Q33" s="215"/>
      <c r="R33" s="215"/>
      <c r="S33" s="215"/>
      <c r="T33" s="215"/>
      <c r="U33" s="215"/>
      <c r="V33" s="215"/>
      <c r="W33" s="215"/>
      <c r="X33" s="215"/>
      <c r="Y33" s="215"/>
      <c r="Z33" s="215"/>
      <c r="AA33" s="215"/>
      <c r="AB33" s="215"/>
      <c r="AC33" s="215"/>
      <c r="AD33" s="215"/>
      <c r="AE33" s="215"/>
      <c r="AF33" s="215"/>
      <c r="AG33" s="215"/>
      <c r="AH33" s="215"/>
      <c r="AI33" s="215"/>
      <c r="AJ33" s="215"/>
      <c r="AK33" s="215"/>
      <c r="AL33" s="215"/>
      <c r="AM33" s="215"/>
      <c r="AN33" s="215"/>
      <c r="AO33" s="215"/>
      <c r="AP33" s="215"/>
      <c r="AQ33" s="215"/>
      <c r="AR33" s="215"/>
      <c r="AS33" s="215"/>
      <c r="AT33" s="215"/>
      <c r="AU33" s="215"/>
      <c r="AV33" s="215"/>
      <c r="AW33" s="215"/>
      <c r="AX33" s="215"/>
      <c r="AY33" s="215"/>
      <c r="AZ33" s="215"/>
      <c r="BA33" s="215"/>
      <c r="BB33" s="215"/>
      <c r="BC33" s="215"/>
      <c r="BD33" s="215"/>
      <c r="BE33" s="215"/>
      <c r="BF33" s="215"/>
      <c r="BG33" s="215"/>
      <c r="BH33" s="215"/>
      <c r="BI33" s="215"/>
      <c r="BJ33" s="215"/>
      <c r="BK33" s="215"/>
      <c r="BL33" s="215"/>
      <c r="BM33" s="215"/>
      <c r="BN33" s="215"/>
      <c r="BO33" s="215"/>
      <c r="BP33" s="215"/>
      <c r="BQ33" s="215"/>
      <c r="BR33" s="215"/>
      <c r="BS33" s="215"/>
      <c r="BT33" s="215"/>
      <c r="BU33" s="215"/>
      <c r="BV33" s="215"/>
      <c r="BW33" s="215"/>
      <c r="BX33" s="215"/>
      <c r="BY33" s="215"/>
      <c r="BZ33" s="215"/>
      <c r="CA33" s="215"/>
      <c r="CB33" s="215"/>
      <c r="CC33" s="215"/>
      <c r="CD33" s="215"/>
      <c r="CE33" s="215"/>
      <c r="CF33" s="215"/>
      <c r="CG33" s="215"/>
      <c r="CH33" s="215"/>
      <c r="CI33" s="215"/>
      <c r="CJ33" s="215"/>
      <c r="CK33" s="215"/>
      <c r="CL33" s="215"/>
      <c r="CM33" s="215"/>
      <c r="CN33" s="215"/>
      <c r="CO33" s="215"/>
      <c r="CP33" s="215"/>
      <c r="CQ33" s="215"/>
      <c r="CR33" s="215"/>
      <c r="CS33" s="215"/>
      <c r="CT33" s="215"/>
      <c r="CU33" s="215"/>
      <c r="CV33" s="215"/>
      <c r="CW33" s="215"/>
      <c r="CX33" s="215"/>
      <c r="CY33" s="215"/>
      <c r="CZ33" s="215"/>
      <c r="DA33" s="215"/>
      <c r="DB33" s="215"/>
      <c r="DC33" s="215"/>
      <c r="DD33" s="215"/>
      <c r="DE33" s="215"/>
      <c r="DF33" s="216"/>
      <c r="DG33" s="216"/>
      <c r="DH33" s="216"/>
      <c r="DI33" s="216"/>
      <c r="DJ33" s="216"/>
      <c r="DK33" s="216"/>
      <c r="DL33" s="216"/>
      <c r="DM33" s="216"/>
      <c r="DN33" s="216"/>
      <c r="DO33" s="216"/>
      <c r="DP33" s="216"/>
      <c r="DQ33" s="216"/>
      <c r="DR33" s="216"/>
      <c r="DS33" s="216"/>
    </row>
    <row r="34" s="8" customFormat="1" ht="12.75"/>
    <row r="35" spans="1:31" s="8" customFormat="1" ht="12.75">
      <c r="A35" s="8" t="str">
        <f>'пфхд прил1'!F7</f>
        <v>Заведующий  МДОАУ № 11</v>
      </c>
      <c r="AE35" s="8" t="str">
        <f>'пфхд прил1'!F10</f>
        <v>В.А. Бацаева</v>
      </c>
    </row>
    <row r="36" s="8" customFormat="1" ht="12.75"/>
    <row r="37" s="8" customFormat="1" ht="12.75"/>
    <row r="38" spans="1:31" s="8" customFormat="1" ht="12.75">
      <c r="A38" s="8" t="s">
        <v>280</v>
      </c>
      <c r="AE38" s="8" t="s">
        <v>391</v>
      </c>
    </row>
    <row r="39" s="8" customFormat="1" ht="12.75"/>
    <row r="40" s="8" customFormat="1" ht="12.75"/>
    <row r="41" s="8" customFormat="1" ht="12.75"/>
    <row r="42" s="8" customFormat="1" ht="12.75"/>
    <row r="43" s="8" customFormat="1" ht="12.75"/>
    <row r="44" s="8" customFormat="1" ht="12.75"/>
    <row r="45" s="8" customFormat="1" ht="12.75"/>
    <row r="46" s="8" customFormat="1" ht="12.75"/>
    <row r="47" s="8" customFormat="1" ht="12.75"/>
    <row r="48" s="8" customFormat="1" ht="12.75"/>
    <row r="49" s="8" customFormat="1" ht="12.75"/>
    <row r="50" s="8" customFormat="1" ht="12.75"/>
    <row r="51" s="8" customFormat="1" ht="12.75"/>
    <row r="52" s="8" customFormat="1" ht="12.75"/>
    <row r="53" s="8" customFormat="1" ht="12.75"/>
    <row r="54" s="8" customFormat="1" ht="12.75"/>
    <row r="55" s="8" customFormat="1" ht="12.75"/>
    <row r="56" s="8" customFormat="1" ht="12.75"/>
    <row r="57" s="8" customFormat="1" ht="12.75"/>
    <row r="58" s="8" customFormat="1" ht="12.75"/>
    <row r="59" s="8" customFormat="1" ht="12.75"/>
    <row r="60" s="8" customFormat="1" ht="12.75"/>
    <row r="61" s="8" customFormat="1" ht="12.75"/>
    <row r="62" s="8" customFormat="1" ht="12.75"/>
    <row r="63" s="8" customFormat="1" ht="12.75"/>
    <row r="64" s="8" customFormat="1" ht="12.75"/>
    <row r="65" s="8" customFormat="1" ht="12.75"/>
    <row r="66" s="8" customFormat="1" ht="12.75"/>
    <row r="67" s="8" customFormat="1" ht="12.75"/>
    <row r="68" s="8" customFormat="1" ht="12.75"/>
    <row r="69" s="8" customFormat="1" ht="12.75"/>
    <row r="70" s="8" customFormat="1" ht="12.75"/>
    <row r="71" s="8" customFormat="1" ht="12.75"/>
    <row r="72" s="8" customFormat="1" ht="12.75"/>
    <row r="73" s="8" customFormat="1" ht="12.75"/>
    <row r="74" s="8" customFormat="1" ht="12.75"/>
    <row r="75" s="8" customFormat="1" ht="12.75"/>
    <row r="76" s="8" customFormat="1" ht="12.75"/>
    <row r="77" s="8" customFormat="1" ht="12.75"/>
    <row r="78" s="8" customFormat="1" ht="12.75"/>
    <row r="79" s="8" customFormat="1" ht="12.75"/>
    <row r="80" s="8" customFormat="1" ht="12.75"/>
    <row r="81" s="8" customFormat="1" ht="12.75"/>
    <row r="82" s="8" customFormat="1" ht="12.75"/>
    <row r="83" s="8" customFormat="1" ht="12.75"/>
    <row r="84" s="8" customFormat="1" ht="12.75"/>
    <row r="85" s="8" customFormat="1" ht="12.75"/>
    <row r="86" s="8" customFormat="1" ht="12.75"/>
    <row r="87" s="8" customFormat="1" ht="12.75"/>
    <row r="88" s="8" customFormat="1" ht="12.75"/>
    <row r="89" s="8" customFormat="1" ht="12.75"/>
    <row r="90" s="8" customFormat="1" ht="12.75"/>
    <row r="91" s="8" customFormat="1" ht="12.75"/>
    <row r="92" s="8" customFormat="1" ht="12.75"/>
    <row r="93" s="8" customFormat="1" ht="12.75"/>
    <row r="94" s="8" customFormat="1" ht="12.75"/>
    <row r="95" s="8" customFormat="1" ht="12.75"/>
    <row r="96" s="8" customFormat="1" ht="12.75"/>
    <row r="97" s="8" customFormat="1" ht="12.75"/>
    <row r="98" s="8" customFormat="1" ht="12.75"/>
    <row r="99" s="8" customFormat="1" ht="12.75"/>
    <row r="100" s="8" customFormat="1" ht="12.75"/>
    <row r="101" s="8" customFormat="1" ht="12.75"/>
    <row r="102" s="8" customFormat="1" ht="12.75"/>
    <row r="103" s="8" customFormat="1" ht="12.75"/>
    <row r="104" s="8" customFormat="1" ht="12.75"/>
    <row r="105" s="8" customFormat="1" ht="12.75"/>
    <row r="106" s="8" customFormat="1" ht="12.75"/>
    <row r="107" s="8" customFormat="1" ht="12.75"/>
    <row r="108" s="8" customFormat="1" ht="12.75"/>
    <row r="109" s="8" customFormat="1" ht="12.75"/>
    <row r="110" s="8" customFormat="1" ht="12.75"/>
    <row r="111" s="8" customFormat="1" ht="12.75"/>
    <row r="112" s="8" customFormat="1" ht="12.75"/>
    <row r="113" s="8" customFormat="1" ht="12.75"/>
    <row r="114" s="8" customFormat="1" ht="12.75"/>
    <row r="115" s="8" customFormat="1" ht="12.75"/>
    <row r="116" s="8" customFormat="1" ht="12.75"/>
    <row r="117" s="8" customFormat="1" ht="12.75"/>
    <row r="118" s="8" customFormat="1" ht="12.75"/>
    <row r="119" s="8" customFormat="1" ht="12.75"/>
    <row r="120" s="8" customFormat="1" ht="12.75"/>
    <row r="121" s="8" customFormat="1" ht="12.75"/>
    <row r="122" s="8" customFormat="1" ht="12.75"/>
    <row r="123" s="8" customFormat="1" ht="12.75"/>
    <row r="124" s="8" customFormat="1" ht="12.75"/>
    <row r="125" s="8" customFormat="1" ht="12.75"/>
    <row r="126" s="8" customFormat="1" ht="12.75"/>
    <row r="127" s="8" customFormat="1" ht="12.75"/>
    <row r="128" s="8" customFormat="1" ht="12.75"/>
    <row r="129" s="8" customFormat="1" ht="12.75"/>
    <row r="130" s="8" customFormat="1" ht="12.75"/>
    <row r="131" s="8" customFormat="1" ht="12.75"/>
    <row r="132" s="8" customFormat="1" ht="12.75"/>
    <row r="133" s="8" customFormat="1" ht="12.75"/>
    <row r="134" s="8" customFormat="1" ht="12.75"/>
    <row r="135" s="8" customFormat="1" ht="12.75"/>
    <row r="136" s="8" customFormat="1" ht="12.75"/>
    <row r="137" s="8" customFormat="1" ht="12.75"/>
    <row r="138" s="8" customFormat="1" ht="12.75"/>
    <row r="139" s="8" customFormat="1" ht="12.75"/>
    <row r="140" s="8" customFormat="1" ht="12.75"/>
    <row r="141" s="8" customFormat="1" ht="12.75"/>
    <row r="142" s="8" customFormat="1" ht="12.75"/>
    <row r="143" s="8" customFormat="1" ht="12.75"/>
    <row r="144" s="8" customFormat="1" ht="12.75"/>
    <row r="145" s="8" customFormat="1" ht="12.75"/>
    <row r="146" s="8" customFormat="1" ht="12.75"/>
    <row r="147" s="8" customFormat="1" ht="12.75"/>
    <row r="148" s="8" customFormat="1" ht="12.75"/>
    <row r="149" s="8" customFormat="1" ht="12.75"/>
    <row r="150" s="8" customFormat="1" ht="12.75"/>
    <row r="151" s="8" customFormat="1" ht="12.75"/>
    <row r="152" s="8" customFormat="1" ht="12.75"/>
    <row r="153" s="8" customFormat="1" ht="12.75"/>
    <row r="154" s="8" customFormat="1" ht="12.75"/>
    <row r="155" s="8" customFormat="1" ht="12.75"/>
    <row r="156" s="8" customFormat="1" ht="12.75"/>
    <row r="157" s="8" customFormat="1" ht="12.75"/>
    <row r="158" s="8" customFormat="1" ht="12.75"/>
    <row r="159" s="8" customFormat="1" ht="12.75"/>
    <row r="160" s="8" customFormat="1" ht="12.75"/>
    <row r="161" s="8" customFormat="1" ht="12.75"/>
    <row r="162" s="8" customFormat="1" ht="12.75"/>
    <row r="163" s="8" customFormat="1" ht="12.75"/>
    <row r="164" s="8" customFormat="1" ht="12.75"/>
    <row r="165" s="8" customFormat="1" ht="12.75"/>
    <row r="166" s="8" customFormat="1" ht="12.75"/>
    <row r="167" s="8" customFormat="1" ht="12.75"/>
    <row r="168" s="8" customFormat="1" ht="12.75"/>
    <row r="169" s="8" customFormat="1" ht="12.75"/>
    <row r="170" s="8" customFormat="1" ht="12.75"/>
    <row r="171" s="8" customFormat="1" ht="12.75"/>
    <row r="172" s="8" customFormat="1" ht="12.75"/>
    <row r="173" s="8" customFormat="1" ht="12.75"/>
  </sheetData>
  <sheetProtection/>
  <mergeCells count="100">
    <mergeCell ref="DF24:DS24"/>
    <mergeCell ref="A25:D25"/>
    <mergeCell ref="E25:T25"/>
    <mergeCell ref="U25:AF25"/>
    <mergeCell ref="AG25:AT25"/>
    <mergeCell ref="A24:D24"/>
    <mergeCell ref="E24:T24"/>
    <mergeCell ref="U24:AF24"/>
    <mergeCell ref="AG24:AT24"/>
    <mergeCell ref="CK24:CU24"/>
    <mergeCell ref="O31:AD31"/>
    <mergeCell ref="DF26:DS26"/>
    <mergeCell ref="CV25:DE25"/>
    <mergeCell ref="DF25:DS25"/>
    <mergeCell ref="A26:T26"/>
    <mergeCell ref="U26:AF26"/>
    <mergeCell ref="AU25:BH25"/>
    <mergeCell ref="BI25:BV25"/>
    <mergeCell ref="BI26:BV26"/>
    <mergeCell ref="BW26:CJ26"/>
    <mergeCell ref="CK26:CU26"/>
    <mergeCell ref="CV26:DE26"/>
    <mergeCell ref="CV24:DE24"/>
    <mergeCell ref="AG26:AT26"/>
    <mergeCell ref="AU26:BH26"/>
    <mergeCell ref="BW25:CJ25"/>
    <mergeCell ref="CK25:CU25"/>
    <mergeCell ref="AU24:BH24"/>
    <mergeCell ref="BI24:BV24"/>
    <mergeCell ref="BW24:CJ24"/>
    <mergeCell ref="CV22:DE22"/>
    <mergeCell ref="DF22:DS22"/>
    <mergeCell ref="CV23:DE23"/>
    <mergeCell ref="DF23:DS23"/>
    <mergeCell ref="CK23:CU23"/>
    <mergeCell ref="BW23:CJ23"/>
    <mergeCell ref="CK22:CU22"/>
    <mergeCell ref="BW22:CJ22"/>
    <mergeCell ref="U22:AF22"/>
    <mergeCell ref="AG22:AT22"/>
    <mergeCell ref="A23:D23"/>
    <mergeCell ref="E23:T23"/>
    <mergeCell ref="U23:AF23"/>
    <mergeCell ref="AG23:AT23"/>
    <mergeCell ref="BI21:BV21"/>
    <mergeCell ref="BI22:BV22"/>
    <mergeCell ref="AU20:BH20"/>
    <mergeCell ref="BI20:BV20"/>
    <mergeCell ref="AU23:BH23"/>
    <mergeCell ref="BI23:BV23"/>
    <mergeCell ref="AU21:BH21"/>
    <mergeCell ref="AU22:BH22"/>
    <mergeCell ref="A20:D20"/>
    <mergeCell ref="E20:T20"/>
    <mergeCell ref="AG20:AT20"/>
    <mergeCell ref="A22:D22"/>
    <mergeCell ref="E22:T22"/>
    <mergeCell ref="U20:AF20"/>
    <mergeCell ref="A21:D21"/>
    <mergeCell ref="AG21:AT21"/>
    <mergeCell ref="E21:T21"/>
    <mergeCell ref="U21:AF21"/>
    <mergeCell ref="BW19:CJ19"/>
    <mergeCell ref="CK19:CU19"/>
    <mergeCell ref="CK21:CU21"/>
    <mergeCell ref="BW21:CJ21"/>
    <mergeCell ref="DF21:DS21"/>
    <mergeCell ref="CV21:DE21"/>
    <mergeCell ref="CK20:CU20"/>
    <mergeCell ref="BW20:CJ20"/>
    <mergeCell ref="DF20:DS20"/>
    <mergeCell ref="A18:D18"/>
    <mergeCell ref="AU18:CJ18"/>
    <mergeCell ref="CK18:CU18"/>
    <mergeCell ref="CV18:DE18"/>
    <mergeCell ref="E18:T18"/>
    <mergeCell ref="A7:DS7"/>
    <mergeCell ref="A9:DS9"/>
    <mergeCell ref="T11:DS11"/>
    <mergeCell ref="AH13:DS13"/>
    <mergeCell ref="CV17:DE17"/>
    <mergeCell ref="CV20:DE20"/>
    <mergeCell ref="DF19:DS19"/>
    <mergeCell ref="A19:D19"/>
    <mergeCell ref="E19:T19"/>
    <mergeCell ref="AG19:AT19"/>
    <mergeCell ref="AU19:BH19"/>
    <mergeCell ref="CV19:DE19"/>
    <mergeCell ref="U19:AF19"/>
    <mergeCell ref="BI19:BV19"/>
    <mergeCell ref="DF18:DS18"/>
    <mergeCell ref="U18:AF18"/>
    <mergeCell ref="AG18:AT18"/>
    <mergeCell ref="A15:DS15"/>
    <mergeCell ref="A17:D17"/>
    <mergeCell ref="E17:T17"/>
    <mergeCell ref="U17:AF17"/>
    <mergeCell ref="DF17:DS17"/>
    <mergeCell ref="AG17:CJ17"/>
    <mergeCell ref="CK17:CU17"/>
  </mergeCells>
  <printOptions/>
  <pageMargins left="0.7874015748031497" right="0.1968503937007874" top="0.3937007874015748" bottom="0.1968503937007874" header="0" footer="0"/>
  <pageSetup fitToHeight="1" fitToWidth="1" horizontalDpi="600" verticalDpi="600" orientation="portrait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DS76"/>
  <sheetViews>
    <sheetView zoomScale="70" zoomScaleNormal="70" zoomScalePageLayoutView="0" workbookViewId="0" topLeftCell="A1">
      <selection activeCell="CI41" sqref="CI41"/>
    </sheetView>
  </sheetViews>
  <sheetFormatPr defaultColWidth="1.1484375" defaultRowHeight="12.75"/>
  <cols>
    <col min="1" max="1" width="7.421875" style="18" bestFit="1" customWidth="1"/>
    <col min="2" max="60" width="1.1484375" style="18" customWidth="1"/>
    <col min="61" max="61" width="2.421875" style="18" bestFit="1" customWidth="1"/>
    <col min="62" max="123" width="1.1484375" style="18" customWidth="1"/>
    <col min="124" max="124" width="11.7109375" style="18" bestFit="1" customWidth="1"/>
    <col min="125" max="125" width="7.140625" style="18" customWidth="1"/>
    <col min="126" max="16384" width="1.1484375" style="18" customWidth="1"/>
  </cols>
  <sheetData>
    <row r="1" s="188" customFormat="1" ht="11.25">
      <c r="DS1" s="189" t="s">
        <v>153</v>
      </c>
    </row>
    <row r="2" s="188" customFormat="1" ht="11.25">
      <c r="DS2" s="189" t="s">
        <v>154</v>
      </c>
    </row>
    <row r="3" s="188" customFormat="1" ht="11.25">
      <c r="DS3" s="189" t="s">
        <v>155</v>
      </c>
    </row>
    <row r="4" s="190" customFormat="1" ht="11.25">
      <c r="DS4" s="189" t="s">
        <v>156</v>
      </c>
    </row>
    <row r="5" s="191" customFormat="1" ht="15.75">
      <c r="DS5" s="192"/>
    </row>
    <row r="7" spans="1:123" s="194" customFormat="1" ht="15.75">
      <c r="A7" s="523" t="s">
        <v>157</v>
      </c>
      <c r="B7" s="523"/>
      <c r="C7" s="523"/>
      <c r="D7" s="523"/>
      <c r="E7" s="523"/>
      <c r="F7" s="523"/>
      <c r="G7" s="523"/>
      <c r="H7" s="523"/>
      <c r="I7" s="523"/>
      <c r="J7" s="523"/>
      <c r="K7" s="523"/>
      <c r="L7" s="523"/>
      <c r="M7" s="523"/>
      <c r="N7" s="523"/>
      <c r="O7" s="523"/>
      <c r="P7" s="523"/>
      <c r="Q7" s="523"/>
      <c r="R7" s="523"/>
      <c r="S7" s="523"/>
      <c r="T7" s="523"/>
      <c r="U7" s="523"/>
      <c r="V7" s="523"/>
      <c r="W7" s="523"/>
      <c r="X7" s="523"/>
      <c r="Y7" s="523"/>
      <c r="Z7" s="523"/>
      <c r="AA7" s="523"/>
      <c r="AB7" s="523"/>
      <c r="AC7" s="523"/>
      <c r="AD7" s="523"/>
      <c r="AE7" s="523"/>
      <c r="AF7" s="523"/>
      <c r="AG7" s="523"/>
      <c r="AH7" s="523"/>
      <c r="AI7" s="523"/>
      <c r="AJ7" s="523"/>
      <c r="AK7" s="523"/>
      <c r="AL7" s="523"/>
      <c r="AM7" s="523"/>
      <c r="AN7" s="523"/>
      <c r="AO7" s="523"/>
      <c r="AP7" s="523"/>
      <c r="AQ7" s="523"/>
      <c r="AR7" s="523"/>
      <c r="AS7" s="523"/>
      <c r="AT7" s="523"/>
      <c r="AU7" s="523"/>
      <c r="AV7" s="523"/>
      <c r="AW7" s="523"/>
      <c r="AX7" s="523"/>
      <c r="AY7" s="523"/>
      <c r="AZ7" s="523"/>
      <c r="BA7" s="523"/>
      <c r="BB7" s="523"/>
      <c r="BC7" s="523"/>
      <c r="BD7" s="523"/>
      <c r="BE7" s="523"/>
      <c r="BF7" s="523"/>
      <c r="BG7" s="523"/>
      <c r="BH7" s="523"/>
      <c r="BI7" s="523"/>
      <c r="BJ7" s="523"/>
      <c r="BK7" s="523"/>
      <c r="BL7" s="523"/>
      <c r="BM7" s="523"/>
      <c r="BN7" s="523"/>
      <c r="BO7" s="523"/>
      <c r="BP7" s="523"/>
      <c r="BQ7" s="523"/>
      <c r="BR7" s="523"/>
      <c r="BS7" s="523"/>
      <c r="BT7" s="523"/>
      <c r="BU7" s="523"/>
      <c r="BV7" s="523"/>
      <c r="BW7" s="523"/>
      <c r="BX7" s="523"/>
      <c r="BY7" s="523"/>
      <c r="BZ7" s="523"/>
      <c r="CA7" s="523"/>
      <c r="CB7" s="523"/>
      <c r="CC7" s="523"/>
      <c r="CD7" s="523"/>
      <c r="CE7" s="523"/>
      <c r="CF7" s="523"/>
      <c r="CG7" s="523"/>
      <c r="CH7" s="523"/>
      <c r="CI7" s="523"/>
      <c r="CJ7" s="523"/>
      <c r="CK7" s="523"/>
      <c r="CL7" s="523"/>
      <c r="CM7" s="523"/>
      <c r="CN7" s="523"/>
      <c r="CO7" s="523"/>
      <c r="CP7" s="523"/>
      <c r="CQ7" s="523"/>
      <c r="CR7" s="523"/>
      <c r="CS7" s="523"/>
      <c r="CT7" s="523"/>
      <c r="CU7" s="523"/>
      <c r="CV7" s="523"/>
      <c r="CW7" s="523"/>
      <c r="CX7" s="523"/>
      <c r="CY7" s="523"/>
      <c r="CZ7" s="523"/>
      <c r="DA7" s="523"/>
      <c r="DB7" s="523"/>
      <c r="DC7" s="523"/>
      <c r="DD7" s="523"/>
      <c r="DE7" s="523"/>
      <c r="DF7" s="523"/>
      <c r="DG7" s="523"/>
      <c r="DH7" s="523"/>
      <c r="DI7" s="523"/>
      <c r="DJ7" s="523"/>
      <c r="DK7" s="523"/>
      <c r="DL7" s="523"/>
      <c r="DM7" s="523"/>
      <c r="DN7" s="523"/>
      <c r="DO7" s="523"/>
      <c r="DP7" s="523"/>
      <c r="DQ7" s="523"/>
      <c r="DR7" s="523"/>
      <c r="DS7" s="523"/>
    </row>
    <row r="8" spans="1:123" s="196" customFormat="1" ht="9.75">
      <c r="A8" s="195"/>
      <c r="B8" s="195"/>
      <c r="C8" s="195"/>
      <c r="D8" s="195"/>
      <c r="E8" s="195"/>
      <c r="F8" s="195"/>
      <c r="G8" s="195"/>
      <c r="H8" s="195"/>
      <c r="I8" s="195"/>
      <c r="J8" s="195"/>
      <c r="K8" s="195"/>
      <c r="L8" s="195"/>
      <c r="M8" s="195"/>
      <c r="N8" s="195"/>
      <c r="O8" s="195"/>
      <c r="P8" s="195"/>
      <c r="Q8" s="195"/>
      <c r="R8" s="195"/>
      <c r="S8" s="195"/>
      <c r="T8" s="195"/>
      <c r="U8" s="195"/>
      <c r="V8" s="195"/>
      <c r="W8" s="195"/>
      <c r="X8" s="195"/>
      <c r="Y8" s="195"/>
      <c r="Z8" s="195"/>
      <c r="AA8" s="195"/>
      <c r="AB8" s="195"/>
      <c r="AC8" s="195"/>
      <c r="AD8" s="195"/>
      <c r="AE8" s="195"/>
      <c r="AF8" s="195"/>
      <c r="AG8" s="195"/>
      <c r="AH8" s="195"/>
      <c r="AI8" s="195"/>
      <c r="AJ8" s="195"/>
      <c r="AK8" s="195"/>
      <c r="AL8" s="195"/>
      <c r="AM8" s="195"/>
      <c r="AN8" s="195"/>
      <c r="AO8" s="195"/>
      <c r="AP8" s="195"/>
      <c r="AQ8" s="195"/>
      <c r="AR8" s="195"/>
      <c r="AS8" s="195"/>
      <c r="AT8" s="195"/>
      <c r="AU8" s="195"/>
      <c r="AV8" s="195"/>
      <c r="AW8" s="195"/>
      <c r="AX8" s="195"/>
      <c r="AY8" s="195"/>
      <c r="AZ8" s="195"/>
      <c r="BA8" s="195"/>
      <c r="BB8" s="195"/>
      <c r="BC8" s="195"/>
      <c r="BD8" s="195"/>
      <c r="BE8" s="195"/>
      <c r="BF8" s="195"/>
      <c r="BG8" s="195"/>
      <c r="BH8" s="195"/>
      <c r="BI8" s="195"/>
      <c r="BJ8" s="195"/>
      <c r="BK8" s="195"/>
      <c r="BL8" s="195"/>
      <c r="BM8" s="195"/>
      <c r="BN8" s="195"/>
      <c r="BO8" s="195"/>
      <c r="BP8" s="195"/>
      <c r="BQ8" s="195"/>
      <c r="BR8" s="195"/>
      <c r="BS8" s="195"/>
      <c r="BT8" s="195"/>
      <c r="BU8" s="195"/>
      <c r="BV8" s="195"/>
      <c r="BW8" s="195"/>
      <c r="BX8" s="195"/>
      <c r="BY8" s="195"/>
      <c r="BZ8" s="195"/>
      <c r="CA8" s="195"/>
      <c r="CB8" s="195"/>
      <c r="CC8" s="195"/>
      <c r="CD8" s="195"/>
      <c r="CE8" s="195"/>
      <c r="CF8" s="195"/>
      <c r="CG8" s="195"/>
      <c r="CH8" s="195"/>
      <c r="CI8" s="195"/>
      <c r="CJ8" s="195"/>
      <c r="CK8" s="195"/>
      <c r="CL8" s="195"/>
      <c r="CM8" s="195"/>
      <c r="CN8" s="195"/>
      <c r="CO8" s="195"/>
      <c r="CP8" s="195"/>
      <c r="CQ8" s="195"/>
      <c r="CR8" s="195"/>
      <c r="CS8" s="195"/>
      <c r="CT8" s="195"/>
      <c r="CU8" s="195"/>
      <c r="CV8" s="195"/>
      <c r="CW8" s="195"/>
      <c r="CX8" s="195"/>
      <c r="CY8" s="195"/>
      <c r="CZ8" s="195"/>
      <c r="DA8" s="195"/>
      <c r="DB8" s="195"/>
      <c r="DC8" s="195"/>
      <c r="DD8" s="195"/>
      <c r="DE8" s="195"/>
      <c r="DF8" s="195"/>
      <c r="DG8" s="195"/>
      <c r="DH8" s="195"/>
      <c r="DI8" s="195"/>
      <c r="DJ8" s="195"/>
      <c r="DK8" s="195"/>
      <c r="DL8" s="195"/>
      <c r="DM8" s="195"/>
      <c r="DN8" s="195"/>
      <c r="DO8" s="195"/>
      <c r="DP8" s="195"/>
      <c r="DQ8" s="195"/>
      <c r="DR8" s="195"/>
      <c r="DS8" s="195"/>
    </row>
    <row r="9" spans="1:123" s="194" customFormat="1" ht="15.75">
      <c r="A9" s="523" t="s">
        <v>158</v>
      </c>
      <c r="B9" s="523"/>
      <c r="C9" s="523"/>
      <c r="D9" s="523"/>
      <c r="E9" s="523"/>
      <c r="F9" s="523"/>
      <c r="G9" s="523"/>
      <c r="H9" s="523"/>
      <c r="I9" s="523"/>
      <c r="J9" s="523"/>
      <c r="K9" s="523"/>
      <c r="L9" s="523"/>
      <c r="M9" s="523"/>
      <c r="N9" s="523"/>
      <c r="O9" s="523"/>
      <c r="P9" s="523"/>
      <c r="Q9" s="523"/>
      <c r="R9" s="523"/>
      <c r="S9" s="523"/>
      <c r="T9" s="523"/>
      <c r="U9" s="523"/>
      <c r="V9" s="523"/>
      <c r="W9" s="523"/>
      <c r="X9" s="523"/>
      <c r="Y9" s="523"/>
      <c r="Z9" s="523"/>
      <c r="AA9" s="523"/>
      <c r="AB9" s="523"/>
      <c r="AC9" s="523"/>
      <c r="AD9" s="523"/>
      <c r="AE9" s="523"/>
      <c r="AF9" s="523"/>
      <c r="AG9" s="523"/>
      <c r="AH9" s="523"/>
      <c r="AI9" s="523"/>
      <c r="AJ9" s="523"/>
      <c r="AK9" s="523"/>
      <c r="AL9" s="523"/>
      <c r="AM9" s="523"/>
      <c r="AN9" s="523"/>
      <c r="AO9" s="523"/>
      <c r="AP9" s="523"/>
      <c r="AQ9" s="523"/>
      <c r="AR9" s="523"/>
      <c r="AS9" s="523"/>
      <c r="AT9" s="523"/>
      <c r="AU9" s="523"/>
      <c r="AV9" s="523"/>
      <c r="AW9" s="523"/>
      <c r="AX9" s="523"/>
      <c r="AY9" s="523"/>
      <c r="AZ9" s="523"/>
      <c r="BA9" s="523"/>
      <c r="BB9" s="523"/>
      <c r="BC9" s="523"/>
      <c r="BD9" s="523"/>
      <c r="BE9" s="523"/>
      <c r="BF9" s="523"/>
      <c r="BG9" s="523"/>
      <c r="BH9" s="523"/>
      <c r="BI9" s="523"/>
      <c r="BJ9" s="523"/>
      <c r="BK9" s="523"/>
      <c r="BL9" s="523"/>
      <c r="BM9" s="523"/>
      <c r="BN9" s="523"/>
      <c r="BO9" s="523"/>
      <c r="BP9" s="523"/>
      <c r="BQ9" s="523"/>
      <c r="BR9" s="523"/>
      <c r="BS9" s="523"/>
      <c r="BT9" s="523"/>
      <c r="BU9" s="523"/>
      <c r="BV9" s="523"/>
      <c r="BW9" s="523"/>
      <c r="BX9" s="523"/>
      <c r="BY9" s="523"/>
      <c r="BZ9" s="523"/>
      <c r="CA9" s="523"/>
      <c r="CB9" s="523"/>
      <c r="CC9" s="523"/>
      <c r="CD9" s="523"/>
      <c r="CE9" s="523"/>
      <c r="CF9" s="523"/>
      <c r="CG9" s="523"/>
      <c r="CH9" s="523"/>
      <c r="CI9" s="523"/>
      <c r="CJ9" s="523"/>
      <c r="CK9" s="523"/>
      <c r="CL9" s="523"/>
      <c r="CM9" s="523"/>
      <c r="CN9" s="523"/>
      <c r="CO9" s="523"/>
      <c r="CP9" s="523"/>
      <c r="CQ9" s="523"/>
      <c r="CR9" s="523"/>
      <c r="CS9" s="523"/>
      <c r="CT9" s="523"/>
      <c r="CU9" s="523"/>
      <c r="CV9" s="523"/>
      <c r="CW9" s="523"/>
      <c r="CX9" s="523"/>
      <c r="CY9" s="523"/>
      <c r="CZ9" s="523"/>
      <c r="DA9" s="523"/>
      <c r="DB9" s="523"/>
      <c r="DC9" s="523"/>
      <c r="DD9" s="523"/>
      <c r="DE9" s="523"/>
      <c r="DF9" s="523"/>
      <c r="DG9" s="523"/>
      <c r="DH9" s="523"/>
      <c r="DI9" s="523"/>
      <c r="DJ9" s="523"/>
      <c r="DK9" s="523"/>
      <c r="DL9" s="523"/>
      <c r="DM9" s="523"/>
      <c r="DN9" s="523"/>
      <c r="DO9" s="523"/>
      <c r="DP9" s="523"/>
      <c r="DQ9" s="523"/>
      <c r="DR9" s="523"/>
      <c r="DS9" s="523"/>
    </row>
    <row r="10" s="8" customFormat="1" ht="12.75"/>
    <row r="11" spans="1:123" ht="15.75">
      <c r="A11" s="194" t="s">
        <v>159</v>
      </c>
      <c r="T11" s="527" t="s">
        <v>281</v>
      </c>
      <c r="U11" s="527"/>
      <c r="V11" s="527"/>
      <c r="W11" s="527"/>
      <c r="X11" s="527"/>
      <c r="Y11" s="527"/>
      <c r="Z11" s="527"/>
      <c r="AA11" s="527"/>
      <c r="AB11" s="527"/>
      <c r="AC11" s="527"/>
      <c r="AD11" s="527"/>
      <c r="AE11" s="527"/>
      <c r="AF11" s="527"/>
      <c r="AG11" s="527"/>
      <c r="AH11" s="527"/>
      <c r="AI11" s="527"/>
      <c r="AJ11" s="527"/>
      <c r="AK11" s="527"/>
      <c r="AL11" s="527"/>
      <c r="AM11" s="527"/>
      <c r="AN11" s="527"/>
      <c r="AO11" s="527"/>
      <c r="AP11" s="527"/>
      <c r="AQ11" s="527"/>
      <c r="AR11" s="527"/>
      <c r="AS11" s="527"/>
      <c r="AT11" s="527"/>
      <c r="AU11" s="527"/>
      <c r="AV11" s="527"/>
      <c r="AW11" s="527"/>
      <c r="AX11" s="527"/>
      <c r="AY11" s="527"/>
      <c r="AZ11" s="527"/>
      <c r="BA11" s="527"/>
      <c r="BB11" s="527"/>
      <c r="BC11" s="527"/>
      <c r="BD11" s="527"/>
      <c r="BE11" s="527"/>
      <c r="BF11" s="527"/>
      <c r="BG11" s="527"/>
      <c r="BH11" s="527"/>
      <c r="BI11" s="527"/>
      <c r="BJ11" s="527"/>
      <c r="BK11" s="527"/>
      <c r="BL11" s="527"/>
      <c r="BM11" s="527"/>
      <c r="BN11" s="527"/>
      <c r="BO11" s="527"/>
      <c r="BP11" s="527"/>
      <c r="BQ11" s="527"/>
      <c r="BR11" s="527"/>
      <c r="BS11" s="527"/>
      <c r="BT11" s="527"/>
      <c r="BU11" s="527"/>
      <c r="BV11" s="527"/>
      <c r="BW11" s="527"/>
      <c r="BX11" s="527"/>
      <c r="BY11" s="527"/>
      <c r="BZ11" s="527"/>
      <c r="CA11" s="527"/>
      <c r="CB11" s="527"/>
      <c r="CC11" s="527"/>
      <c r="CD11" s="527"/>
      <c r="CE11" s="527"/>
      <c r="CF11" s="527"/>
      <c r="CG11" s="527"/>
      <c r="CH11" s="527"/>
      <c r="CI11" s="527"/>
      <c r="CJ11" s="527"/>
      <c r="CK11" s="527"/>
      <c r="CL11" s="527"/>
      <c r="CM11" s="527"/>
      <c r="CN11" s="527"/>
      <c r="CO11" s="527"/>
      <c r="CP11" s="527"/>
      <c r="CQ11" s="527"/>
      <c r="CR11" s="527"/>
      <c r="CS11" s="527"/>
      <c r="CT11" s="527"/>
      <c r="CU11" s="527"/>
      <c r="CV11" s="527"/>
      <c r="CW11" s="527"/>
      <c r="CX11" s="527"/>
      <c r="CY11" s="527"/>
      <c r="CZ11" s="527"/>
      <c r="DA11" s="527"/>
      <c r="DB11" s="527"/>
      <c r="DC11" s="527"/>
      <c r="DD11" s="527"/>
      <c r="DE11" s="527"/>
      <c r="DF11" s="527"/>
      <c r="DG11" s="527"/>
      <c r="DH11" s="527"/>
      <c r="DI11" s="527"/>
      <c r="DJ11" s="527"/>
      <c r="DK11" s="527"/>
      <c r="DL11" s="527"/>
      <c r="DM11" s="527"/>
      <c r="DN11" s="527"/>
      <c r="DO11" s="527"/>
      <c r="DP11" s="527"/>
      <c r="DQ11" s="527"/>
      <c r="DR11" s="527"/>
      <c r="DS11" s="527"/>
    </row>
    <row r="12" spans="1:123" s="197" customFormat="1" ht="9.75">
      <c r="A12" s="196"/>
      <c r="T12" s="198"/>
      <c r="U12" s="198"/>
      <c r="V12" s="198"/>
      <c r="W12" s="198"/>
      <c r="X12" s="198"/>
      <c r="Y12" s="198"/>
      <c r="Z12" s="198"/>
      <c r="AA12" s="198"/>
      <c r="AB12" s="198"/>
      <c r="AC12" s="198"/>
      <c r="AD12" s="198"/>
      <c r="AE12" s="198"/>
      <c r="AF12" s="198"/>
      <c r="AG12" s="198"/>
      <c r="AH12" s="198"/>
      <c r="AI12" s="198"/>
      <c r="AJ12" s="198"/>
      <c r="AK12" s="198"/>
      <c r="AL12" s="198"/>
      <c r="AM12" s="198"/>
      <c r="AN12" s="198"/>
      <c r="AO12" s="198"/>
      <c r="AP12" s="198"/>
      <c r="AQ12" s="198"/>
      <c r="AR12" s="198"/>
      <c r="AS12" s="198"/>
      <c r="AT12" s="198"/>
      <c r="AU12" s="198"/>
      <c r="AV12" s="198"/>
      <c r="AW12" s="198"/>
      <c r="AX12" s="198"/>
      <c r="AY12" s="198"/>
      <c r="AZ12" s="198"/>
      <c r="BA12" s="198"/>
      <c r="BB12" s="198"/>
      <c r="BC12" s="198"/>
      <c r="BD12" s="198"/>
      <c r="BE12" s="198"/>
      <c r="BF12" s="198"/>
      <c r="BG12" s="198"/>
      <c r="BH12" s="198"/>
      <c r="BI12" s="198"/>
      <c r="BJ12" s="198"/>
      <c r="BK12" s="198"/>
      <c r="BL12" s="198"/>
      <c r="BM12" s="198"/>
      <c r="BN12" s="198"/>
      <c r="BO12" s="198"/>
      <c r="BP12" s="198"/>
      <c r="BQ12" s="198"/>
      <c r="BR12" s="198"/>
      <c r="BS12" s="198"/>
      <c r="BT12" s="198"/>
      <c r="BU12" s="198"/>
      <c r="BV12" s="198"/>
      <c r="BW12" s="198"/>
      <c r="BX12" s="198"/>
      <c r="BY12" s="198"/>
      <c r="BZ12" s="198"/>
      <c r="CA12" s="198"/>
      <c r="CB12" s="198"/>
      <c r="CC12" s="198"/>
      <c r="CD12" s="198"/>
      <c r="CE12" s="198"/>
      <c r="CF12" s="198"/>
      <c r="CG12" s="198"/>
      <c r="CH12" s="198"/>
      <c r="CI12" s="198"/>
      <c r="CJ12" s="198"/>
      <c r="CK12" s="198"/>
      <c r="CL12" s="198"/>
      <c r="CM12" s="198"/>
      <c r="CN12" s="198"/>
      <c r="CO12" s="198"/>
      <c r="CP12" s="198"/>
      <c r="CQ12" s="198"/>
      <c r="CR12" s="198"/>
      <c r="CS12" s="198"/>
      <c r="CT12" s="198"/>
      <c r="CU12" s="198"/>
      <c r="CV12" s="198"/>
      <c r="CW12" s="198"/>
      <c r="CX12" s="198"/>
      <c r="CY12" s="198"/>
      <c r="CZ12" s="198"/>
      <c r="DA12" s="198"/>
      <c r="DB12" s="198"/>
      <c r="DC12" s="198"/>
      <c r="DD12" s="198"/>
      <c r="DE12" s="198"/>
      <c r="DF12" s="198"/>
      <c r="DG12" s="198"/>
      <c r="DH12" s="198"/>
      <c r="DI12" s="198"/>
      <c r="DJ12" s="198"/>
      <c r="DK12" s="198"/>
      <c r="DL12" s="198"/>
      <c r="DM12" s="198"/>
      <c r="DN12" s="198"/>
      <c r="DO12" s="198"/>
      <c r="DP12" s="198"/>
      <c r="DQ12" s="198"/>
      <c r="DR12" s="198"/>
      <c r="DS12" s="198"/>
    </row>
    <row r="13" spans="1:123" ht="15.75">
      <c r="A13" s="194" t="s">
        <v>160</v>
      </c>
      <c r="AH13" s="528" t="s">
        <v>405</v>
      </c>
      <c r="AI13" s="528"/>
      <c r="AJ13" s="528"/>
      <c r="AK13" s="528"/>
      <c r="AL13" s="528"/>
      <c r="AM13" s="528"/>
      <c r="AN13" s="528"/>
      <c r="AO13" s="528"/>
      <c r="AP13" s="528"/>
      <c r="AQ13" s="528"/>
      <c r="AR13" s="528"/>
      <c r="AS13" s="528"/>
      <c r="AT13" s="528"/>
      <c r="AU13" s="528"/>
      <c r="AV13" s="528"/>
      <c r="AW13" s="528"/>
      <c r="AX13" s="528"/>
      <c r="AY13" s="528"/>
      <c r="AZ13" s="528"/>
      <c r="BA13" s="528"/>
      <c r="BB13" s="528"/>
      <c r="BC13" s="528"/>
      <c r="BD13" s="528"/>
      <c r="BE13" s="528"/>
      <c r="BF13" s="528"/>
      <c r="BG13" s="528"/>
      <c r="BH13" s="528"/>
      <c r="BI13" s="528"/>
      <c r="BJ13" s="528"/>
      <c r="BK13" s="528"/>
      <c r="BL13" s="528"/>
      <c r="BM13" s="528"/>
      <c r="BN13" s="528"/>
      <c r="BO13" s="528"/>
      <c r="BP13" s="528"/>
      <c r="BQ13" s="528"/>
      <c r="BR13" s="528"/>
      <c r="BS13" s="528"/>
      <c r="BT13" s="528"/>
      <c r="BU13" s="528"/>
      <c r="BV13" s="528"/>
      <c r="BW13" s="528"/>
      <c r="BX13" s="528"/>
      <c r="BY13" s="528"/>
      <c r="BZ13" s="528"/>
      <c r="CA13" s="528"/>
      <c r="CB13" s="528"/>
      <c r="CC13" s="528"/>
      <c r="CD13" s="528"/>
      <c r="CE13" s="528"/>
      <c r="CF13" s="528"/>
      <c r="CG13" s="528"/>
      <c r="CH13" s="528"/>
      <c r="CI13" s="528"/>
      <c r="CJ13" s="528"/>
      <c r="CK13" s="528"/>
      <c r="CL13" s="528"/>
      <c r="CM13" s="528"/>
      <c r="CN13" s="528"/>
      <c r="CO13" s="528"/>
      <c r="CP13" s="528"/>
      <c r="CQ13" s="528"/>
      <c r="CR13" s="528"/>
      <c r="CS13" s="528"/>
      <c r="CT13" s="528"/>
      <c r="CU13" s="528"/>
      <c r="CV13" s="528"/>
      <c r="CW13" s="528"/>
      <c r="CX13" s="528"/>
      <c r="CY13" s="528"/>
      <c r="CZ13" s="528"/>
      <c r="DA13" s="528"/>
      <c r="DB13" s="528"/>
      <c r="DC13" s="528"/>
      <c r="DD13" s="528"/>
      <c r="DE13" s="528"/>
      <c r="DF13" s="528"/>
      <c r="DG13" s="528"/>
      <c r="DH13" s="528"/>
      <c r="DI13" s="528"/>
      <c r="DJ13" s="528"/>
      <c r="DK13" s="528"/>
      <c r="DL13" s="528"/>
      <c r="DM13" s="528"/>
      <c r="DN13" s="528"/>
      <c r="DO13" s="528"/>
      <c r="DP13" s="528"/>
      <c r="DQ13" s="528"/>
      <c r="DR13" s="528"/>
      <c r="DS13" s="528"/>
    </row>
    <row r="15" spans="1:123" ht="15.75">
      <c r="A15" s="523" t="s">
        <v>161</v>
      </c>
      <c r="B15" s="523"/>
      <c r="C15" s="523"/>
      <c r="D15" s="523"/>
      <c r="E15" s="523"/>
      <c r="F15" s="523"/>
      <c r="G15" s="523"/>
      <c r="H15" s="523"/>
      <c r="I15" s="523"/>
      <c r="J15" s="523"/>
      <c r="K15" s="523"/>
      <c r="L15" s="523"/>
      <c r="M15" s="523"/>
      <c r="N15" s="523"/>
      <c r="O15" s="523"/>
      <c r="P15" s="523"/>
      <c r="Q15" s="523"/>
      <c r="R15" s="523"/>
      <c r="S15" s="523"/>
      <c r="T15" s="523"/>
      <c r="U15" s="523"/>
      <c r="V15" s="523"/>
      <c r="W15" s="523"/>
      <c r="X15" s="523"/>
      <c r="Y15" s="523"/>
      <c r="Z15" s="523"/>
      <c r="AA15" s="523"/>
      <c r="AB15" s="523"/>
      <c r="AC15" s="523"/>
      <c r="AD15" s="523"/>
      <c r="AE15" s="523"/>
      <c r="AF15" s="523"/>
      <c r="AG15" s="523"/>
      <c r="AH15" s="523"/>
      <c r="AI15" s="523"/>
      <c r="AJ15" s="523"/>
      <c r="AK15" s="523"/>
      <c r="AL15" s="523"/>
      <c r="AM15" s="523"/>
      <c r="AN15" s="523"/>
      <c r="AO15" s="523"/>
      <c r="AP15" s="523"/>
      <c r="AQ15" s="523"/>
      <c r="AR15" s="523"/>
      <c r="AS15" s="523"/>
      <c r="AT15" s="523"/>
      <c r="AU15" s="523"/>
      <c r="AV15" s="523"/>
      <c r="AW15" s="523"/>
      <c r="AX15" s="523"/>
      <c r="AY15" s="523"/>
      <c r="AZ15" s="523"/>
      <c r="BA15" s="523"/>
      <c r="BB15" s="523"/>
      <c r="BC15" s="523"/>
      <c r="BD15" s="523"/>
      <c r="BE15" s="523"/>
      <c r="BF15" s="523"/>
      <c r="BG15" s="523"/>
      <c r="BH15" s="523"/>
      <c r="BI15" s="523"/>
      <c r="BJ15" s="523"/>
      <c r="BK15" s="523"/>
      <c r="BL15" s="523"/>
      <c r="BM15" s="523"/>
      <c r="BN15" s="523"/>
      <c r="BO15" s="523"/>
      <c r="BP15" s="523"/>
      <c r="BQ15" s="523"/>
      <c r="BR15" s="523"/>
      <c r="BS15" s="523"/>
      <c r="BT15" s="523"/>
      <c r="BU15" s="523"/>
      <c r="BV15" s="523"/>
      <c r="BW15" s="523"/>
      <c r="BX15" s="523"/>
      <c r="BY15" s="523"/>
      <c r="BZ15" s="523"/>
      <c r="CA15" s="523"/>
      <c r="CB15" s="523"/>
      <c r="CC15" s="523"/>
      <c r="CD15" s="523"/>
      <c r="CE15" s="523"/>
      <c r="CF15" s="523"/>
      <c r="CG15" s="523"/>
      <c r="CH15" s="523"/>
      <c r="CI15" s="523"/>
      <c r="CJ15" s="523"/>
      <c r="CK15" s="523"/>
      <c r="CL15" s="523"/>
      <c r="CM15" s="523"/>
      <c r="CN15" s="523"/>
      <c r="CO15" s="523"/>
      <c r="CP15" s="523"/>
      <c r="CQ15" s="523"/>
      <c r="CR15" s="523"/>
      <c r="CS15" s="523"/>
      <c r="CT15" s="523"/>
      <c r="CU15" s="523"/>
      <c r="CV15" s="523"/>
      <c r="CW15" s="523"/>
      <c r="CX15" s="523"/>
      <c r="CY15" s="523"/>
      <c r="CZ15" s="523"/>
      <c r="DA15" s="523"/>
      <c r="DB15" s="523"/>
      <c r="DC15" s="523"/>
      <c r="DD15" s="523"/>
      <c r="DE15" s="523"/>
      <c r="DF15" s="523"/>
      <c r="DG15" s="523"/>
      <c r="DH15" s="523"/>
      <c r="DI15" s="523"/>
      <c r="DJ15" s="523"/>
      <c r="DK15" s="523"/>
      <c r="DL15" s="523"/>
      <c r="DM15" s="523"/>
      <c r="DN15" s="523"/>
      <c r="DO15" s="523"/>
      <c r="DP15" s="523"/>
      <c r="DQ15" s="523"/>
      <c r="DR15" s="523"/>
      <c r="DS15" s="523"/>
    </row>
    <row r="16" s="8" customFormat="1" ht="12.75"/>
    <row r="17" spans="1:123" s="8" customFormat="1" ht="12.75">
      <c r="A17" s="520" t="s">
        <v>17</v>
      </c>
      <c r="B17" s="521"/>
      <c r="C17" s="521"/>
      <c r="D17" s="522"/>
      <c r="E17" s="520" t="s">
        <v>162</v>
      </c>
      <c r="F17" s="521"/>
      <c r="G17" s="521"/>
      <c r="H17" s="521"/>
      <c r="I17" s="521"/>
      <c r="J17" s="521"/>
      <c r="K17" s="521"/>
      <c r="L17" s="521"/>
      <c r="M17" s="521"/>
      <c r="N17" s="521"/>
      <c r="O17" s="521"/>
      <c r="P17" s="521"/>
      <c r="Q17" s="521"/>
      <c r="R17" s="521"/>
      <c r="S17" s="521"/>
      <c r="T17" s="522"/>
      <c r="U17" s="520" t="s">
        <v>163</v>
      </c>
      <c r="V17" s="521"/>
      <c r="W17" s="521"/>
      <c r="X17" s="521"/>
      <c r="Y17" s="521"/>
      <c r="Z17" s="521"/>
      <c r="AA17" s="521"/>
      <c r="AB17" s="521"/>
      <c r="AC17" s="521"/>
      <c r="AD17" s="521"/>
      <c r="AE17" s="521"/>
      <c r="AF17" s="522"/>
      <c r="AG17" s="524" t="s">
        <v>442</v>
      </c>
      <c r="AH17" s="525"/>
      <c r="AI17" s="525"/>
      <c r="AJ17" s="525"/>
      <c r="AK17" s="525"/>
      <c r="AL17" s="525"/>
      <c r="AM17" s="525"/>
      <c r="AN17" s="525"/>
      <c r="AO17" s="525"/>
      <c r="AP17" s="525"/>
      <c r="AQ17" s="525"/>
      <c r="AR17" s="525"/>
      <c r="AS17" s="525"/>
      <c r="AT17" s="525"/>
      <c r="AU17" s="525"/>
      <c r="AV17" s="525"/>
      <c r="AW17" s="525"/>
      <c r="AX17" s="525"/>
      <c r="AY17" s="525"/>
      <c r="AZ17" s="525"/>
      <c r="BA17" s="525"/>
      <c r="BB17" s="525"/>
      <c r="BC17" s="525"/>
      <c r="BD17" s="525"/>
      <c r="BE17" s="525"/>
      <c r="BF17" s="525"/>
      <c r="BG17" s="525"/>
      <c r="BH17" s="525"/>
      <c r="BI17" s="525"/>
      <c r="BJ17" s="525"/>
      <c r="BK17" s="525"/>
      <c r="BL17" s="525"/>
      <c r="BM17" s="525"/>
      <c r="BN17" s="525"/>
      <c r="BO17" s="525"/>
      <c r="BP17" s="525"/>
      <c r="BQ17" s="525"/>
      <c r="BR17" s="525"/>
      <c r="BS17" s="525"/>
      <c r="BT17" s="525"/>
      <c r="BU17" s="525"/>
      <c r="BV17" s="525"/>
      <c r="BW17" s="525"/>
      <c r="BX17" s="525"/>
      <c r="BY17" s="525"/>
      <c r="BZ17" s="525"/>
      <c r="CA17" s="525"/>
      <c r="CB17" s="525"/>
      <c r="CC17" s="525"/>
      <c r="CD17" s="525"/>
      <c r="CE17" s="525"/>
      <c r="CF17" s="525"/>
      <c r="CG17" s="525"/>
      <c r="CH17" s="525"/>
      <c r="CI17" s="525"/>
      <c r="CJ17" s="526"/>
      <c r="CK17" s="520" t="s">
        <v>164</v>
      </c>
      <c r="CL17" s="521"/>
      <c r="CM17" s="521"/>
      <c r="CN17" s="521"/>
      <c r="CO17" s="521"/>
      <c r="CP17" s="521"/>
      <c r="CQ17" s="521"/>
      <c r="CR17" s="521"/>
      <c r="CS17" s="521"/>
      <c r="CT17" s="521"/>
      <c r="CU17" s="522"/>
      <c r="CV17" s="520" t="s">
        <v>165</v>
      </c>
      <c r="CW17" s="521"/>
      <c r="CX17" s="521"/>
      <c r="CY17" s="521"/>
      <c r="CZ17" s="521"/>
      <c r="DA17" s="521"/>
      <c r="DB17" s="521"/>
      <c r="DC17" s="521"/>
      <c r="DD17" s="521"/>
      <c r="DE17" s="522"/>
      <c r="DF17" s="520" t="s">
        <v>166</v>
      </c>
      <c r="DG17" s="521"/>
      <c r="DH17" s="521"/>
      <c r="DI17" s="521"/>
      <c r="DJ17" s="521"/>
      <c r="DK17" s="521"/>
      <c r="DL17" s="521"/>
      <c r="DM17" s="521"/>
      <c r="DN17" s="521"/>
      <c r="DO17" s="521"/>
      <c r="DP17" s="521"/>
      <c r="DQ17" s="521"/>
      <c r="DR17" s="521"/>
      <c r="DS17" s="522"/>
    </row>
    <row r="18" spans="1:123" s="8" customFormat="1" ht="12.75">
      <c r="A18" s="517" t="s">
        <v>18</v>
      </c>
      <c r="B18" s="518"/>
      <c r="C18" s="518"/>
      <c r="D18" s="519"/>
      <c r="E18" s="517" t="s">
        <v>167</v>
      </c>
      <c r="F18" s="518"/>
      <c r="G18" s="518"/>
      <c r="H18" s="518"/>
      <c r="I18" s="518"/>
      <c r="J18" s="518"/>
      <c r="K18" s="518"/>
      <c r="L18" s="518"/>
      <c r="M18" s="518"/>
      <c r="N18" s="518"/>
      <c r="O18" s="518"/>
      <c r="P18" s="518"/>
      <c r="Q18" s="518"/>
      <c r="R18" s="518"/>
      <c r="S18" s="518"/>
      <c r="T18" s="519"/>
      <c r="U18" s="517" t="s">
        <v>168</v>
      </c>
      <c r="V18" s="518"/>
      <c r="W18" s="518"/>
      <c r="X18" s="518"/>
      <c r="Y18" s="518"/>
      <c r="Z18" s="518"/>
      <c r="AA18" s="518"/>
      <c r="AB18" s="518"/>
      <c r="AC18" s="518"/>
      <c r="AD18" s="518"/>
      <c r="AE18" s="518"/>
      <c r="AF18" s="519"/>
      <c r="AG18" s="520" t="s">
        <v>169</v>
      </c>
      <c r="AH18" s="521"/>
      <c r="AI18" s="521"/>
      <c r="AJ18" s="521"/>
      <c r="AK18" s="521"/>
      <c r="AL18" s="521"/>
      <c r="AM18" s="521"/>
      <c r="AN18" s="521"/>
      <c r="AO18" s="521"/>
      <c r="AP18" s="521"/>
      <c r="AQ18" s="521"/>
      <c r="AR18" s="521"/>
      <c r="AS18" s="521"/>
      <c r="AT18" s="522"/>
      <c r="AU18" s="524" t="s">
        <v>9</v>
      </c>
      <c r="AV18" s="525"/>
      <c r="AW18" s="525"/>
      <c r="AX18" s="525"/>
      <c r="AY18" s="525"/>
      <c r="AZ18" s="525"/>
      <c r="BA18" s="525"/>
      <c r="BB18" s="525"/>
      <c r="BC18" s="525"/>
      <c r="BD18" s="525"/>
      <c r="BE18" s="525"/>
      <c r="BF18" s="525"/>
      <c r="BG18" s="525"/>
      <c r="BH18" s="525"/>
      <c r="BI18" s="525"/>
      <c r="BJ18" s="525"/>
      <c r="BK18" s="525"/>
      <c r="BL18" s="525"/>
      <c r="BM18" s="525"/>
      <c r="BN18" s="525"/>
      <c r="BO18" s="525"/>
      <c r="BP18" s="525"/>
      <c r="BQ18" s="525"/>
      <c r="BR18" s="525"/>
      <c r="BS18" s="525"/>
      <c r="BT18" s="525"/>
      <c r="BU18" s="525"/>
      <c r="BV18" s="525"/>
      <c r="BW18" s="525"/>
      <c r="BX18" s="525"/>
      <c r="BY18" s="525"/>
      <c r="BZ18" s="525"/>
      <c r="CA18" s="525"/>
      <c r="CB18" s="525"/>
      <c r="CC18" s="525"/>
      <c r="CD18" s="525"/>
      <c r="CE18" s="525"/>
      <c r="CF18" s="525"/>
      <c r="CG18" s="525"/>
      <c r="CH18" s="525"/>
      <c r="CI18" s="525"/>
      <c r="CJ18" s="526"/>
      <c r="CK18" s="517" t="s">
        <v>170</v>
      </c>
      <c r="CL18" s="518"/>
      <c r="CM18" s="518"/>
      <c r="CN18" s="518"/>
      <c r="CO18" s="518"/>
      <c r="CP18" s="518"/>
      <c r="CQ18" s="518"/>
      <c r="CR18" s="518"/>
      <c r="CS18" s="518"/>
      <c r="CT18" s="518"/>
      <c r="CU18" s="519"/>
      <c r="CV18" s="517" t="s">
        <v>171</v>
      </c>
      <c r="CW18" s="518"/>
      <c r="CX18" s="518"/>
      <c r="CY18" s="518"/>
      <c r="CZ18" s="518"/>
      <c r="DA18" s="518"/>
      <c r="DB18" s="518"/>
      <c r="DC18" s="518"/>
      <c r="DD18" s="518"/>
      <c r="DE18" s="519"/>
      <c r="DF18" s="517" t="s">
        <v>172</v>
      </c>
      <c r="DG18" s="518"/>
      <c r="DH18" s="518"/>
      <c r="DI18" s="518"/>
      <c r="DJ18" s="518"/>
      <c r="DK18" s="518"/>
      <c r="DL18" s="518"/>
      <c r="DM18" s="518"/>
      <c r="DN18" s="518"/>
      <c r="DO18" s="518"/>
      <c r="DP18" s="518"/>
      <c r="DQ18" s="518"/>
      <c r="DR18" s="518"/>
      <c r="DS18" s="519"/>
    </row>
    <row r="19" spans="1:123" s="8" customFormat="1" ht="12.75">
      <c r="A19" s="517"/>
      <c r="B19" s="518"/>
      <c r="C19" s="518"/>
      <c r="D19" s="519"/>
      <c r="E19" s="517" t="s">
        <v>173</v>
      </c>
      <c r="F19" s="518"/>
      <c r="G19" s="518"/>
      <c r="H19" s="518"/>
      <c r="I19" s="518"/>
      <c r="J19" s="518"/>
      <c r="K19" s="518"/>
      <c r="L19" s="518"/>
      <c r="M19" s="518"/>
      <c r="N19" s="518"/>
      <c r="O19" s="518"/>
      <c r="P19" s="518"/>
      <c r="Q19" s="518"/>
      <c r="R19" s="518"/>
      <c r="S19" s="518"/>
      <c r="T19" s="519"/>
      <c r="U19" s="517" t="s">
        <v>174</v>
      </c>
      <c r="V19" s="518"/>
      <c r="W19" s="518"/>
      <c r="X19" s="518"/>
      <c r="Y19" s="518"/>
      <c r="Z19" s="518"/>
      <c r="AA19" s="518"/>
      <c r="AB19" s="518"/>
      <c r="AC19" s="518"/>
      <c r="AD19" s="518"/>
      <c r="AE19" s="518"/>
      <c r="AF19" s="519"/>
      <c r="AG19" s="517"/>
      <c r="AH19" s="518"/>
      <c r="AI19" s="518"/>
      <c r="AJ19" s="518"/>
      <c r="AK19" s="518"/>
      <c r="AL19" s="518"/>
      <c r="AM19" s="518"/>
      <c r="AN19" s="518"/>
      <c r="AO19" s="518"/>
      <c r="AP19" s="518"/>
      <c r="AQ19" s="518"/>
      <c r="AR19" s="518"/>
      <c r="AS19" s="518"/>
      <c r="AT19" s="519"/>
      <c r="AU19" s="520" t="s">
        <v>175</v>
      </c>
      <c r="AV19" s="521"/>
      <c r="AW19" s="521"/>
      <c r="AX19" s="521"/>
      <c r="AY19" s="521"/>
      <c r="AZ19" s="521"/>
      <c r="BA19" s="521"/>
      <c r="BB19" s="521"/>
      <c r="BC19" s="521"/>
      <c r="BD19" s="521"/>
      <c r="BE19" s="521"/>
      <c r="BF19" s="521"/>
      <c r="BG19" s="521"/>
      <c r="BH19" s="522"/>
      <c r="BI19" s="520" t="s">
        <v>176</v>
      </c>
      <c r="BJ19" s="521"/>
      <c r="BK19" s="521"/>
      <c r="BL19" s="521"/>
      <c r="BM19" s="521"/>
      <c r="BN19" s="521"/>
      <c r="BO19" s="521"/>
      <c r="BP19" s="521"/>
      <c r="BQ19" s="521"/>
      <c r="BR19" s="521"/>
      <c r="BS19" s="521"/>
      <c r="BT19" s="521"/>
      <c r="BU19" s="521"/>
      <c r="BV19" s="522"/>
      <c r="BW19" s="520" t="s">
        <v>176</v>
      </c>
      <c r="BX19" s="521"/>
      <c r="BY19" s="521"/>
      <c r="BZ19" s="521"/>
      <c r="CA19" s="521"/>
      <c r="CB19" s="521"/>
      <c r="CC19" s="521"/>
      <c r="CD19" s="521"/>
      <c r="CE19" s="521"/>
      <c r="CF19" s="521"/>
      <c r="CG19" s="521"/>
      <c r="CH19" s="521"/>
      <c r="CI19" s="521"/>
      <c r="CJ19" s="522"/>
      <c r="CK19" s="517" t="s">
        <v>177</v>
      </c>
      <c r="CL19" s="518"/>
      <c r="CM19" s="518"/>
      <c r="CN19" s="518"/>
      <c r="CO19" s="518"/>
      <c r="CP19" s="518"/>
      <c r="CQ19" s="518"/>
      <c r="CR19" s="518"/>
      <c r="CS19" s="518"/>
      <c r="CT19" s="518"/>
      <c r="CU19" s="519"/>
      <c r="CV19" s="517"/>
      <c r="CW19" s="518"/>
      <c r="CX19" s="518"/>
      <c r="CY19" s="518"/>
      <c r="CZ19" s="518"/>
      <c r="DA19" s="518"/>
      <c r="DB19" s="518"/>
      <c r="DC19" s="518"/>
      <c r="DD19" s="518"/>
      <c r="DE19" s="519"/>
      <c r="DF19" s="517"/>
      <c r="DG19" s="518"/>
      <c r="DH19" s="518"/>
      <c r="DI19" s="518"/>
      <c r="DJ19" s="518"/>
      <c r="DK19" s="518"/>
      <c r="DL19" s="518"/>
      <c r="DM19" s="518"/>
      <c r="DN19" s="518"/>
      <c r="DO19" s="518"/>
      <c r="DP19" s="518"/>
      <c r="DQ19" s="518"/>
      <c r="DR19" s="518"/>
      <c r="DS19" s="519"/>
    </row>
    <row r="20" spans="1:123" s="8" customFormat="1" ht="12.75">
      <c r="A20" s="517"/>
      <c r="B20" s="518"/>
      <c r="C20" s="518"/>
      <c r="D20" s="519"/>
      <c r="E20" s="517"/>
      <c r="F20" s="518"/>
      <c r="G20" s="518"/>
      <c r="H20" s="518"/>
      <c r="I20" s="518"/>
      <c r="J20" s="518"/>
      <c r="K20" s="518"/>
      <c r="L20" s="518"/>
      <c r="M20" s="518"/>
      <c r="N20" s="518"/>
      <c r="O20" s="518"/>
      <c r="P20" s="518"/>
      <c r="Q20" s="518"/>
      <c r="R20" s="518"/>
      <c r="S20" s="518"/>
      <c r="T20" s="519"/>
      <c r="U20" s="517"/>
      <c r="V20" s="518"/>
      <c r="W20" s="518"/>
      <c r="X20" s="518"/>
      <c r="Y20" s="518"/>
      <c r="Z20" s="518"/>
      <c r="AA20" s="518"/>
      <c r="AB20" s="518"/>
      <c r="AC20" s="518"/>
      <c r="AD20" s="518"/>
      <c r="AE20" s="518"/>
      <c r="AF20" s="519"/>
      <c r="AG20" s="517"/>
      <c r="AH20" s="518"/>
      <c r="AI20" s="518"/>
      <c r="AJ20" s="518"/>
      <c r="AK20" s="518"/>
      <c r="AL20" s="518"/>
      <c r="AM20" s="518"/>
      <c r="AN20" s="518"/>
      <c r="AO20" s="518"/>
      <c r="AP20" s="518"/>
      <c r="AQ20" s="518"/>
      <c r="AR20" s="518"/>
      <c r="AS20" s="518"/>
      <c r="AT20" s="519"/>
      <c r="AU20" s="517" t="s">
        <v>177</v>
      </c>
      <c r="AV20" s="518"/>
      <c r="AW20" s="518"/>
      <c r="AX20" s="518"/>
      <c r="AY20" s="518"/>
      <c r="AZ20" s="518"/>
      <c r="BA20" s="518"/>
      <c r="BB20" s="518"/>
      <c r="BC20" s="518"/>
      <c r="BD20" s="518"/>
      <c r="BE20" s="518"/>
      <c r="BF20" s="518"/>
      <c r="BG20" s="518"/>
      <c r="BH20" s="519"/>
      <c r="BI20" s="517" t="s">
        <v>178</v>
      </c>
      <c r="BJ20" s="518"/>
      <c r="BK20" s="518"/>
      <c r="BL20" s="518"/>
      <c r="BM20" s="518"/>
      <c r="BN20" s="518"/>
      <c r="BO20" s="518"/>
      <c r="BP20" s="518"/>
      <c r="BQ20" s="518"/>
      <c r="BR20" s="518"/>
      <c r="BS20" s="518"/>
      <c r="BT20" s="518"/>
      <c r="BU20" s="518"/>
      <c r="BV20" s="519"/>
      <c r="BW20" s="517" t="s">
        <v>179</v>
      </c>
      <c r="BX20" s="518"/>
      <c r="BY20" s="518"/>
      <c r="BZ20" s="518"/>
      <c r="CA20" s="518"/>
      <c r="CB20" s="518"/>
      <c r="CC20" s="518"/>
      <c r="CD20" s="518"/>
      <c r="CE20" s="518"/>
      <c r="CF20" s="518"/>
      <c r="CG20" s="518"/>
      <c r="CH20" s="518"/>
      <c r="CI20" s="518"/>
      <c r="CJ20" s="519"/>
      <c r="CK20" s="517" t="s">
        <v>180</v>
      </c>
      <c r="CL20" s="518"/>
      <c r="CM20" s="518"/>
      <c r="CN20" s="518"/>
      <c r="CO20" s="518"/>
      <c r="CP20" s="518"/>
      <c r="CQ20" s="518"/>
      <c r="CR20" s="518"/>
      <c r="CS20" s="518"/>
      <c r="CT20" s="518"/>
      <c r="CU20" s="519"/>
      <c r="CV20" s="517"/>
      <c r="CW20" s="518"/>
      <c r="CX20" s="518"/>
      <c r="CY20" s="518"/>
      <c r="CZ20" s="518"/>
      <c r="DA20" s="518"/>
      <c r="DB20" s="518"/>
      <c r="DC20" s="518"/>
      <c r="DD20" s="518"/>
      <c r="DE20" s="519"/>
      <c r="DF20" s="517"/>
      <c r="DG20" s="518"/>
      <c r="DH20" s="518"/>
      <c r="DI20" s="518"/>
      <c r="DJ20" s="518"/>
      <c r="DK20" s="518"/>
      <c r="DL20" s="518"/>
      <c r="DM20" s="518"/>
      <c r="DN20" s="518"/>
      <c r="DO20" s="518"/>
      <c r="DP20" s="518"/>
      <c r="DQ20" s="518"/>
      <c r="DR20" s="518"/>
      <c r="DS20" s="519"/>
    </row>
    <row r="21" spans="1:123" s="8" customFormat="1" ht="12.75">
      <c r="A21" s="517"/>
      <c r="B21" s="518"/>
      <c r="C21" s="518"/>
      <c r="D21" s="519"/>
      <c r="E21" s="517"/>
      <c r="F21" s="518"/>
      <c r="G21" s="518"/>
      <c r="H21" s="518"/>
      <c r="I21" s="518"/>
      <c r="J21" s="518"/>
      <c r="K21" s="518"/>
      <c r="L21" s="518"/>
      <c r="M21" s="518"/>
      <c r="N21" s="518"/>
      <c r="O21" s="518"/>
      <c r="P21" s="518"/>
      <c r="Q21" s="518"/>
      <c r="R21" s="518"/>
      <c r="S21" s="518"/>
      <c r="T21" s="519"/>
      <c r="U21" s="517"/>
      <c r="V21" s="518"/>
      <c r="W21" s="518"/>
      <c r="X21" s="518"/>
      <c r="Y21" s="518"/>
      <c r="Z21" s="518"/>
      <c r="AA21" s="518"/>
      <c r="AB21" s="518"/>
      <c r="AC21" s="518"/>
      <c r="AD21" s="518"/>
      <c r="AE21" s="518"/>
      <c r="AF21" s="519"/>
      <c r="AG21" s="517"/>
      <c r="AH21" s="518"/>
      <c r="AI21" s="518"/>
      <c r="AJ21" s="518"/>
      <c r="AK21" s="518"/>
      <c r="AL21" s="518"/>
      <c r="AM21" s="518"/>
      <c r="AN21" s="518"/>
      <c r="AO21" s="518"/>
      <c r="AP21" s="518"/>
      <c r="AQ21" s="518"/>
      <c r="AR21" s="518"/>
      <c r="AS21" s="518"/>
      <c r="AT21" s="519"/>
      <c r="AU21" s="517" t="s">
        <v>181</v>
      </c>
      <c r="AV21" s="518"/>
      <c r="AW21" s="518"/>
      <c r="AX21" s="518"/>
      <c r="AY21" s="518"/>
      <c r="AZ21" s="518"/>
      <c r="BA21" s="518"/>
      <c r="BB21" s="518"/>
      <c r="BC21" s="518"/>
      <c r="BD21" s="518"/>
      <c r="BE21" s="518"/>
      <c r="BF21" s="518"/>
      <c r="BG21" s="518"/>
      <c r="BH21" s="519"/>
      <c r="BI21" s="517" t="s">
        <v>182</v>
      </c>
      <c r="BJ21" s="518"/>
      <c r="BK21" s="518"/>
      <c r="BL21" s="518"/>
      <c r="BM21" s="518"/>
      <c r="BN21" s="518"/>
      <c r="BO21" s="518"/>
      <c r="BP21" s="518"/>
      <c r="BQ21" s="518"/>
      <c r="BR21" s="518"/>
      <c r="BS21" s="518"/>
      <c r="BT21" s="518"/>
      <c r="BU21" s="518"/>
      <c r="BV21" s="519"/>
      <c r="BW21" s="517" t="s">
        <v>182</v>
      </c>
      <c r="BX21" s="518"/>
      <c r="BY21" s="518"/>
      <c r="BZ21" s="518"/>
      <c r="CA21" s="518"/>
      <c r="CB21" s="518"/>
      <c r="CC21" s="518"/>
      <c r="CD21" s="518"/>
      <c r="CE21" s="518"/>
      <c r="CF21" s="518"/>
      <c r="CG21" s="518"/>
      <c r="CH21" s="518"/>
      <c r="CI21" s="518"/>
      <c r="CJ21" s="519"/>
      <c r="CK21" s="517"/>
      <c r="CL21" s="518"/>
      <c r="CM21" s="518"/>
      <c r="CN21" s="518"/>
      <c r="CO21" s="518"/>
      <c r="CP21" s="518"/>
      <c r="CQ21" s="518"/>
      <c r="CR21" s="518"/>
      <c r="CS21" s="518"/>
      <c r="CT21" s="518"/>
      <c r="CU21" s="519"/>
      <c r="CV21" s="517"/>
      <c r="CW21" s="518"/>
      <c r="CX21" s="518"/>
      <c r="CY21" s="518"/>
      <c r="CZ21" s="518"/>
      <c r="DA21" s="518"/>
      <c r="DB21" s="518"/>
      <c r="DC21" s="518"/>
      <c r="DD21" s="518"/>
      <c r="DE21" s="519"/>
      <c r="DF21" s="517"/>
      <c r="DG21" s="518"/>
      <c r="DH21" s="518"/>
      <c r="DI21" s="518"/>
      <c r="DJ21" s="518"/>
      <c r="DK21" s="518"/>
      <c r="DL21" s="518"/>
      <c r="DM21" s="518"/>
      <c r="DN21" s="518"/>
      <c r="DO21" s="518"/>
      <c r="DP21" s="518"/>
      <c r="DQ21" s="518"/>
      <c r="DR21" s="518"/>
      <c r="DS21" s="519"/>
    </row>
    <row r="22" spans="1:123" s="8" customFormat="1" ht="12.75">
      <c r="A22" s="524">
        <v>1</v>
      </c>
      <c r="B22" s="525"/>
      <c r="C22" s="525"/>
      <c r="D22" s="526"/>
      <c r="E22" s="524">
        <v>2</v>
      </c>
      <c r="F22" s="525"/>
      <c r="G22" s="525"/>
      <c r="H22" s="525"/>
      <c r="I22" s="525"/>
      <c r="J22" s="525"/>
      <c r="K22" s="525"/>
      <c r="L22" s="525"/>
      <c r="M22" s="525"/>
      <c r="N22" s="525"/>
      <c r="O22" s="525"/>
      <c r="P22" s="525"/>
      <c r="Q22" s="525"/>
      <c r="R22" s="525"/>
      <c r="S22" s="525"/>
      <c r="T22" s="526"/>
      <c r="U22" s="524">
        <v>3</v>
      </c>
      <c r="V22" s="525"/>
      <c r="W22" s="525"/>
      <c r="X22" s="525"/>
      <c r="Y22" s="525"/>
      <c r="Z22" s="525"/>
      <c r="AA22" s="525"/>
      <c r="AB22" s="525"/>
      <c r="AC22" s="525"/>
      <c r="AD22" s="525"/>
      <c r="AE22" s="525"/>
      <c r="AF22" s="526"/>
      <c r="AG22" s="524">
        <v>4</v>
      </c>
      <c r="AH22" s="525"/>
      <c r="AI22" s="525"/>
      <c r="AJ22" s="525"/>
      <c r="AK22" s="525"/>
      <c r="AL22" s="525"/>
      <c r="AM22" s="525"/>
      <c r="AN22" s="525"/>
      <c r="AO22" s="525"/>
      <c r="AP22" s="525"/>
      <c r="AQ22" s="525"/>
      <c r="AR22" s="525"/>
      <c r="AS22" s="525"/>
      <c r="AT22" s="526"/>
      <c r="AU22" s="524">
        <v>5</v>
      </c>
      <c r="AV22" s="525"/>
      <c r="AW22" s="525"/>
      <c r="AX22" s="525"/>
      <c r="AY22" s="525"/>
      <c r="AZ22" s="525"/>
      <c r="BA22" s="525"/>
      <c r="BB22" s="525"/>
      <c r="BC22" s="525"/>
      <c r="BD22" s="525"/>
      <c r="BE22" s="525"/>
      <c r="BF22" s="525"/>
      <c r="BG22" s="525"/>
      <c r="BH22" s="526"/>
      <c r="BI22" s="524">
        <v>6</v>
      </c>
      <c r="BJ22" s="525"/>
      <c r="BK22" s="525"/>
      <c r="BL22" s="525"/>
      <c r="BM22" s="525"/>
      <c r="BN22" s="525"/>
      <c r="BO22" s="525"/>
      <c r="BP22" s="525"/>
      <c r="BQ22" s="525"/>
      <c r="BR22" s="525"/>
      <c r="BS22" s="525"/>
      <c r="BT22" s="525"/>
      <c r="BU22" s="525"/>
      <c r="BV22" s="526"/>
      <c r="BW22" s="524">
        <v>7</v>
      </c>
      <c r="BX22" s="525"/>
      <c r="BY22" s="525"/>
      <c r="BZ22" s="525"/>
      <c r="CA22" s="525"/>
      <c r="CB22" s="525"/>
      <c r="CC22" s="525"/>
      <c r="CD22" s="525"/>
      <c r="CE22" s="525"/>
      <c r="CF22" s="525"/>
      <c r="CG22" s="525"/>
      <c r="CH22" s="525"/>
      <c r="CI22" s="525"/>
      <c r="CJ22" s="526"/>
      <c r="CK22" s="524">
        <v>8</v>
      </c>
      <c r="CL22" s="525"/>
      <c r="CM22" s="525"/>
      <c r="CN22" s="525"/>
      <c r="CO22" s="525"/>
      <c r="CP22" s="525"/>
      <c r="CQ22" s="525"/>
      <c r="CR22" s="525"/>
      <c r="CS22" s="525"/>
      <c r="CT22" s="525"/>
      <c r="CU22" s="526"/>
      <c r="CV22" s="524">
        <v>9</v>
      </c>
      <c r="CW22" s="525"/>
      <c r="CX22" s="525"/>
      <c r="CY22" s="525"/>
      <c r="CZ22" s="525"/>
      <c r="DA22" s="525"/>
      <c r="DB22" s="525"/>
      <c r="DC22" s="525"/>
      <c r="DD22" s="525"/>
      <c r="DE22" s="526"/>
      <c r="DF22" s="524" t="s">
        <v>443</v>
      </c>
      <c r="DG22" s="525"/>
      <c r="DH22" s="525"/>
      <c r="DI22" s="525"/>
      <c r="DJ22" s="525"/>
      <c r="DK22" s="525"/>
      <c r="DL22" s="525"/>
      <c r="DM22" s="525"/>
      <c r="DN22" s="525"/>
      <c r="DO22" s="525"/>
      <c r="DP22" s="525"/>
      <c r="DQ22" s="525"/>
      <c r="DR22" s="525"/>
      <c r="DS22" s="526"/>
    </row>
    <row r="23" spans="1:123" s="214" customFormat="1" ht="30.75" customHeight="1">
      <c r="A23" s="532">
        <v>1</v>
      </c>
      <c r="B23" s="533"/>
      <c r="C23" s="533"/>
      <c r="D23" s="534"/>
      <c r="E23" s="535" t="s">
        <v>433</v>
      </c>
      <c r="F23" s="536"/>
      <c r="G23" s="536"/>
      <c r="H23" s="536"/>
      <c r="I23" s="536"/>
      <c r="J23" s="536"/>
      <c r="K23" s="536"/>
      <c r="L23" s="536"/>
      <c r="M23" s="536"/>
      <c r="N23" s="536"/>
      <c r="O23" s="536"/>
      <c r="P23" s="536"/>
      <c r="Q23" s="536"/>
      <c r="R23" s="536"/>
      <c r="S23" s="536"/>
      <c r="T23" s="537"/>
      <c r="U23" s="529">
        <v>1</v>
      </c>
      <c r="V23" s="530"/>
      <c r="W23" s="530"/>
      <c r="X23" s="530"/>
      <c r="Y23" s="530"/>
      <c r="Z23" s="530"/>
      <c r="AA23" s="530"/>
      <c r="AB23" s="530"/>
      <c r="AC23" s="530"/>
      <c r="AD23" s="530"/>
      <c r="AE23" s="530"/>
      <c r="AF23" s="531"/>
      <c r="AG23" s="529">
        <f aca="true" t="shared" si="0" ref="AG23:AG28">SUM(AU23:CJ23)</f>
        <v>25582</v>
      </c>
      <c r="AH23" s="530"/>
      <c r="AI23" s="530"/>
      <c r="AJ23" s="530"/>
      <c r="AK23" s="530"/>
      <c r="AL23" s="530"/>
      <c r="AM23" s="530"/>
      <c r="AN23" s="530"/>
      <c r="AO23" s="530"/>
      <c r="AP23" s="530"/>
      <c r="AQ23" s="530"/>
      <c r="AR23" s="530"/>
      <c r="AS23" s="530"/>
      <c r="AT23" s="531"/>
      <c r="AU23" s="529">
        <v>21507</v>
      </c>
      <c r="AV23" s="530"/>
      <c r="AW23" s="530"/>
      <c r="AX23" s="530"/>
      <c r="AY23" s="530"/>
      <c r="AZ23" s="530"/>
      <c r="BA23" s="530"/>
      <c r="BB23" s="530"/>
      <c r="BC23" s="530"/>
      <c r="BD23" s="530"/>
      <c r="BE23" s="530"/>
      <c r="BF23" s="530"/>
      <c r="BG23" s="530"/>
      <c r="BH23" s="531"/>
      <c r="BI23" s="529"/>
      <c r="BJ23" s="530"/>
      <c r="BK23" s="530"/>
      <c r="BL23" s="530"/>
      <c r="BM23" s="530"/>
      <c r="BN23" s="530"/>
      <c r="BO23" s="530"/>
      <c r="BP23" s="530"/>
      <c r="BQ23" s="530"/>
      <c r="BR23" s="530"/>
      <c r="BS23" s="530"/>
      <c r="BT23" s="530"/>
      <c r="BU23" s="530"/>
      <c r="BV23" s="531"/>
      <c r="BW23" s="529">
        <v>4075</v>
      </c>
      <c r="BX23" s="530"/>
      <c r="BY23" s="530"/>
      <c r="BZ23" s="530"/>
      <c r="CA23" s="530"/>
      <c r="CB23" s="530"/>
      <c r="CC23" s="530"/>
      <c r="CD23" s="530"/>
      <c r="CE23" s="530"/>
      <c r="CF23" s="530"/>
      <c r="CG23" s="530"/>
      <c r="CH23" s="530"/>
      <c r="CI23" s="530"/>
      <c r="CJ23" s="531"/>
      <c r="CK23" s="529"/>
      <c r="CL23" s="530"/>
      <c r="CM23" s="530"/>
      <c r="CN23" s="530"/>
      <c r="CO23" s="530"/>
      <c r="CP23" s="530"/>
      <c r="CQ23" s="530"/>
      <c r="CR23" s="530"/>
      <c r="CS23" s="530"/>
      <c r="CT23" s="530"/>
      <c r="CU23" s="531"/>
      <c r="CV23" s="529"/>
      <c r="CW23" s="530"/>
      <c r="CX23" s="530"/>
      <c r="CY23" s="530"/>
      <c r="CZ23" s="530"/>
      <c r="DA23" s="530"/>
      <c r="DB23" s="530"/>
      <c r="DC23" s="530"/>
      <c r="DD23" s="530"/>
      <c r="DE23" s="531"/>
      <c r="DF23" s="529">
        <f>AG23*12</f>
        <v>306984</v>
      </c>
      <c r="DG23" s="530"/>
      <c r="DH23" s="530"/>
      <c r="DI23" s="530"/>
      <c r="DJ23" s="530"/>
      <c r="DK23" s="530"/>
      <c r="DL23" s="530"/>
      <c r="DM23" s="530"/>
      <c r="DN23" s="530"/>
      <c r="DO23" s="530"/>
      <c r="DP23" s="530"/>
      <c r="DQ23" s="530"/>
      <c r="DR23" s="530"/>
      <c r="DS23" s="531"/>
    </row>
    <row r="24" spans="1:123" s="214" customFormat="1" ht="30.75" customHeight="1">
      <c r="A24" s="532" t="s">
        <v>404</v>
      </c>
      <c r="B24" s="533"/>
      <c r="C24" s="533"/>
      <c r="D24" s="534"/>
      <c r="E24" s="535" t="s">
        <v>434</v>
      </c>
      <c r="F24" s="536"/>
      <c r="G24" s="536"/>
      <c r="H24" s="536"/>
      <c r="I24" s="536"/>
      <c r="J24" s="536"/>
      <c r="K24" s="536"/>
      <c r="L24" s="536"/>
      <c r="M24" s="536"/>
      <c r="N24" s="536"/>
      <c r="O24" s="536"/>
      <c r="P24" s="536"/>
      <c r="Q24" s="536"/>
      <c r="R24" s="536"/>
      <c r="S24" s="536"/>
      <c r="T24" s="537"/>
      <c r="U24" s="529">
        <v>16</v>
      </c>
      <c r="V24" s="530"/>
      <c r="W24" s="530"/>
      <c r="X24" s="530"/>
      <c r="Y24" s="530"/>
      <c r="Z24" s="530"/>
      <c r="AA24" s="530"/>
      <c r="AB24" s="530"/>
      <c r="AC24" s="530"/>
      <c r="AD24" s="530"/>
      <c r="AE24" s="530"/>
      <c r="AF24" s="531"/>
      <c r="AG24" s="529">
        <f t="shared" si="0"/>
        <v>25708</v>
      </c>
      <c r="AH24" s="530"/>
      <c r="AI24" s="530"/>
      <c r="AJ24" s="530"/>
      <c r="AK24" s="530"/>
      <c r="AL24" s="530"/>
      <c r="AM24" s="530"/>
      <c r="AN24" s="530"/>
      <c r="AO24" s="530"/>
      <c r="AP24" s="530"/>
      <c r="AQ24" s="530"/>
      <c r="AR24" s="530"/>
      <c r="AS24" s="530"/>
      <c r="AT24" s="531"/>
      <c r="AU24" s="529">
        <v>11269</v>
      </c>
      <c r="AV24" s="530"/>
      <c r="AW24" s="530"/>
      <c r="AX24" s="530"/>
      <c r="AY24" s="530"/>
      <c r="AZ24" s="530"/>
      <c r="BA24" s="530"/>
      <c r="BB24" s="530"/>
      <c r="BC24" s="530"/>
      <c r="BD24" s="530"/>
      <c r="BE24" s="530"/>
      <c r="BF24" s="530"/>
      <c r="BG24" s="530"/>
      <c r="BH24" s="531"/>
      <c r="BI24" s="529">
        <v>356</v>
      </c>
      <c r="BJ24" s="530"/>
      <c r="BK24" s="530"/>
      <c r="BL24" s="530"/>
      <c r="BM24" s="530"/>
      <c r="BN24" s="530"/>
      <c r="BO24" s="530"/>
      <c r="BP24" s="530"/>
      <c r="BQ24" s="530"/>
      <c r="BR24" s="530"/>
      <c r="BS24" s="530"/>
      <c r="BT24" s="530"/>
      <c r="BU24" s="530"/>
      <c r="BV24" s="531"/>
      <c r="BW24" s="529">
        <v>14083</v>
      </c>
      <c r="BX24" s="530"/>
      <c r="BY24" s="530"/>
      <c r="BZ24" s="530"/>
      <c r="CA24" s="530"/>
      <c r="CB24" s="530"/>
      <c r="CC24" s="530"/>
      <c r="CD24" s="530"/>
      <c r="CE24" s="530"/>
      <c r="CF24" s="530"/>
      <c r="CG24" s="530"/>
      <c r="CH24" s="530"/>
      <c r="CI24" s="530"/>
      <c r="CJ24" s="531"/>
      <c r="CK24" s="529"/>
      <c r="CL24" s="530"/>
      <c r="CM24" s="530"/>
      <c r="CN24" s="530"/>
      <c r="CO24" s="530"/>
      <c r="CP24" s="530"/>
      <c r="CQ24" s="530"/>
      <c r="CR24" s="530"/>
      <c r="CS24" s="530"/>
      <c r="CT24" s="530"/>
      <c r="CU24" s="531"/>
      <c r="CV24" s="529"/>
      <c r="CW24" s="530"/>
      <c r="CX24" s="530"/>
      <c r="CY24" s="530"/>
      <c r="CZ24" s="530"/>
      <c r="DA24" s="530"/>
      <c r="DB24" s="530"/>
      <c r="DC24" s="530"/>
      <c r="DD24" s="530"/>
      <c r="DE24" s="531"/>
      <c r="DF24" s="529">
        <v>3536197</v>
      </c>
      <c r="DG24" s="530"/>
      <c r="DH24" s="530"/>
      <c r="DI24" s="530"/>
      <c r="DJ24" s="530"/>
      <c r="DK24" s="530"/>
      <c r="DL24" s="530"/>
      <c r="DM24" s="530"/>
      <c r="DN24" s="530"/>
      <c r="DO24" s="530"/>
      <c r="DP24" s="530"/>
      <c r="DQ24" s="530"/>
      <c r="DR24" s="530"/>
      <c r="DS24" s="531"/>
    </row>
    <row r="25" spans="1:123" s="214" customFormat="1" ht="30.75" customHeight="1">
      <c r="A25" s="532" t="s">
        <v>126</v>
      </c>
      <c r="B25" s="533"/>
      <c r="C25" s="533"/>
      <c r="D25" s="534"/>
      <c r="E25" s="535" t="s">
        <v>435</v>
      </c>
      <c r="F25" s="536"/>
      <c r="G25" s="536"/>
      <c r="H25" s="536"/>
      <c r="I25" s="536"/>
      <c r="J25" s="536"/>
      <c r="K25" s="536"/>
      <c r="L25" s="536"/>
      <c r="M25" s="536"/>
      <c r="N25" s="536"/>
      <c r="O25" s="536"/>
      <c r="P25" s="536"/>
      <c r="Q25" s="536"/>
      <c r="R25" s="536"/>
      <c r="S25" s="536"/>
      <c r="T25" s="537"/>
      <c r="U25" s="529">
        <v>1</v>
      </c>
      <c r="V25" s="530"/>
      <c r="W25" s="530"/>
      <c r="X25" s="530"/>
      <c r="Y25" s="530"/>
      <c r="Z25" s="530"/>
      <c r="AA25" s="530"/>
      <c r="AB25" s="530"/>
      <c r="AC25" s="530"/>
      <c r="AD25" s="530"/>
      <c r="AE25" s="530"/>
      <c r="AF25" s="531"/>
      <c r="AG25" s="529">
        <f t="shared" si="0"/>
        <v>11180</v>
      </c>
      <c r="AH25" s="530"/>
      <c r="AI25" s="530"/>
      <c r="AJ25" s="530"/>
      <c r="AK25" s="530"/>
      <c r="AL25" s="530"/>
      <c r="AM25" s="530"/>
      <c r="AN25" s="530"/>
      <c r="AO25" s="530"/>
      <c r="AP25" s="530"/>
      <c r="AQ25" s="530"/>
      <c r="AR25" s="530"/>
      <c r="AS25" s="530"/>
      <c r="AT25" s="531"/>
      <c r="AU25" s="529">
        <v>5833</v>
      </c>
      <c r="AV25" s="530"/>
      <c r="AW25" s="530"/>
      <c r="AX25" s="530"/>
      <c r="AY25" s="530"/>
      <c r="AZ25" s="530"/>
      <c r="BA25" s="530"/>
      <c r="BB25" s="530"/>
      <c r="BC25" s="530"/>
      <c r="BD25" s="530"/>
      <c r="BE25" s="530"/>
      <c r="BF25" s="530"/>
      <c r="BG25" s="530"/>
      <c r="BH25" s="531"/>
      <c r="BI25" s="529"/>
      <c r="BJ25" s="530"/>
      <c r="BK25" s="530"/>
      <c r="BL25" s="530"/>
      <c r="BM25" s="530"/>
      <c r="BN25" s="530"/>
      <c r="BO25" s="530"/>
      <c r="BP25" s="530"/>
      <c r="BQ25" s="530"/>
      <c r="BR25" s="530"/>
      <c r="BS25" s="530"/>
      <c r="BT25" s="530"/>
      <c r="BU25" s="530"/>
      <c r="BV25" s="531"/>
      <c r="BW25" s="529">
        <v>5347</v>
      </c>
      <c r="BX25" s="530"/>
      <c r="BY25" s="530"/>
      <c r="BZ25" s="530"/>
      <c r="CA25" s="530"/>
      <c r="CB25" s="530"/>
      <c r="CC25" s="530"/>
      <c r="CD25" s="530"/>
      <c r="CE25" s="530"/>
      <c r="CF25" s="530"/>
      <c r="CG25" s="530"/>
      <c r="CH25" s="530"/>
      <c r="CI25" s="530"/>
      <c r="CJ25" s="531"/>
      <c r="CK25" s="529"/>
      <c r="CL25" s="530"/>
      <c r="CM25" s="530"/>
      <c r="CN25" s="530"/>
      <c r="CO25" s="530"/>
      <c r="CP25" s="530"/>
      <c r="CQ25" s="530"/>
      <c r="CR25" s="530"/>
      <c r="CS25" s="530"/>
      <c r="CT25" s="530"/>
      <c r="CU25" s="531"/>
      <c r="CV25" s="529"/>
      <c r="CW25" s="530"/>
      <c r="CX25" s="530"/>
      <c r="CY25" s="530"/>
      <c r="CZ25" s="530"/>
      <c r="DA25" s="530"/>
      <c r="DB25" s="530"/>
      <c r="DC25" s="530"/>
      <c r="DD25" s="530"/>
      <c r="DE25" s="531"/>
      <c r="DF25" s="529">
        <f>AG25*12</f>
        <v>134160</v>
      </c>
      <c r="DG25" s="530"/>
      <c r="DH25" s="530"/>
      <c r="DI25" s="530"/>
      <c r="DJ25" s="530"/>
      <c r="DK25" s="530"/>
      <c r="DL25" s="530"/>
      <c r="DM25" s="530"/>
      <c r="DN25" s="530"/>
      <c r="DO25" s="530"/>
      <c r="DP25" s="530"/>
      <c r="DQ25" s="530"/>
      <c r="DR25" s="530"/>
      <c r="DS25" s="531"/>
    </row>
    <row r="26" spans="1:123" s="214" customFormat="1" ht="30.75" customHeight="1">
      <c r="A26" s="532" t="s">
        <v>430</v>
      </c>
      <c r="B26" s="533"/>
      <c r="C26" s="533"/>
      <c r="D26" s="534"/>
      <c r="E26" s="535" t="s">
        <v>436</v>
      </c>
      <c r="F26" s="536"/>
      <c r="G26" s="536"/>
      <c r="H26" s="536"/>
      <c r="I26" s="536"/>
      <c r="J26" s="536"/>
      <c r="K26" s="536"/>
      <c r="L26" s="536"/>
      <c r="M26" s="536"/>
      <c r="N26" s="536"/>
      <c r="O26" s="536"/>
      <c r="P26" s="536"/>
      <c r="Q26" s="536"/>
      <c r="R26" s="536"/>
      <c r="S26" s="536"/>
      <c r="T26" s="537"/>
      <c r="U26" s="529">
        <v>4.8</v>
      </c>
      <c r="V26" s="530"/>
      <c r="W26" s="530"/>
      <c r="X26" s="530"/>
      <c r="Y26" s="530"/>
      <c r="Z26" s="530"/>
      <c r="AA26" s="530"/>
      <c r="AB26" s="530"/>
      <c r="AC26" s="530"/>
      <c r="AD26" s="530"/>
      <c r="AE26" s="530"/>
      <c r="AF26" s="531"/>
      <c r="AG26" s="529">
        <f t="shared" si="0"/>
        <v>11551.0417</v>
      </c>
      <c r="AH26" s="530"/>
      <c r="AI26" s="530"/>
      <c r="AJ26" s="530"/>
      <c r="AK26" s="530"/>
      <c r="AL26" s="530"/>
      <c r="AM26" s="530"/>
      <c r="AN26" s="530"/>
      <c r="AO26" s="530"/>
      <c r="AP26" s="530"/>
      <c r="AQ26" s="530"/>
      <c r="AR26" s="530"/>
      <c r="AS26" s="530"/>
      <c r="AT26" s="531"/>
      <c r="AU26" s="529">
        <v>6356</v>
      </c>
      <c r="AV26" s="530"/>
      <c r="AW26" s="530"/>
      <c r="AX26" s="530"/>
      <c r="AY26" s="530"/>
      <c r="AZ26" s="530"/>
      <c r="BA26" s="530"/>
      <c r="BB26" s="530"/>
      <c r="BC26" s="530"/>
      <c r="BD26" s="530"/>
      <c r="BE26" s="530"/>
      <c r="BF26" s="530"/>
      <c r="BG26" s="530"/>
      <c r="BH26" s="531"/>
      <c r="BI26" s="529">
        <v>874</v>
      </c>
      <c r="BJ26" s="530"/>
      <c r="BK26" s="530"/>
      <c r="BL26" s="530"/>
      <c r="BM26" s="530"/>
      <c r="BN26" s="530"/>
      <c r="BO26" s="530"/>
      <c r="BP26" s="530"/>
      <c r="BQ26" s="530"/>
      <c r="BR26" s="530"/>
      <c r="BS26" s="530"/>
      <c r="BT26" s="530"/>
      <c r="BU26" s="530"/>
      <c r="BV26" s="531"/>
      <c r="BW26" s="529">
        <f>4322-0.9583</f>
        <v>4321.0417</v>
      </c>
      <c r="BX26" s="530"/>
      <c r="BY26" s="530"/>
      <c r="BZ26" s="530"/>
      <c r="CA26" s="530"/>
      <c r="CB26" s="530"/>
      <c r="CC26" s="530"/>
      <c r="CD26" s="530"/>
      <c r="CE26" s="530"/>
      <c r="CF26" s="530"/>
      <c r="CG26" s="530"/>
      <c r="CH26" s="530"/>
      <c r="CI26" s="530"/>
      <c r="CJ26" s="531"/>
      <c r="CK26" s="529"/>
      <c r="CL26" s="530"/>
      <c r="CM26" s="530"/>
      <c r="CN26" s="530"/>
      <c r="CO26" s="530"/>
      <c r="CP26" s="530"/>
      <c r="CQ26" s="530"/>
      <c r="CR26" s="530"/>
      <c r="CS26" s="530"/>
      <c r="CT26" s="530"/>
      <c r="CU26" s="531"/>
      <c r="CV26" s="529"/>
      <c r="CW26" s="530"/>
      <c r="CX26" s="530"/>
      <c r="CY26" s="530"/>
      <c r="CZ26" s="530"/>
      <c r="DA26" s="530"/>
      <c r="DB26" s="530"/>
      <c r="DC26" s="530"/>
      <c r="DD26" s="530"/>
      <c r="DE26" s="531"/>
      <c r="DF26" s="529">
        <f>AG26*U26*12</f>
        <v>665340.00192</v>
      </c>
      <c r="DG26" s="530"/>
      <c r="DH26" s="530"/>
      <c r="DI26" s="530"/>
      <c r="DJ26" s="530"/>
      <c r="DK26" s="530"/>
      <c r="DL26" s="530"/>
      <c r="DM26" s="530"/>
      <c r="DN26" s="530"/>
      <c r="DO26" s="530"/>
      <c r="DP26" s="530"/>
      <c r="DQ26" s="530"/>
      <c r="DR26" s="530"/>
      <c r="DS26" s="531"/>
    </row>
    <row r="27" spans="1:123" s="214" customFormat="1" ht="30.75" customHeight="1">
      <c r="A27" s="532" t="s">
        <v>431</v>
      </c>
      <c r="B27" s="533"/>
      <c r="C27" s="533"/>
      <c r="D27" s="534"/>
      <c r="E27" s="535" t="s">
        <v>437</v>
      </c>
      <c r="F27" s="536"/>
      <c r="G27" s="536"/>
      <c r="H27" s="536"/>
      <c r="I27" s="536"/>
      <c r="J27" s="536"/>
      <c r="K27" s="536"/>
      <c r="L27" s="536"/>
      <c r="M27" s="536"/>
      <c r="N27" s="536"/>
      <c r="O27" s="536"/>
      <c r="P27" s="536"/>
      <c r="Q27" s="536"/>
      <c r="R27" s="536"/>
      <c r="S27" s="536"/>
      <c r="T27" s="537"/>
      <c r="U27" s="529">
        <v>1</v>
      </c>
      <c r="V27" s="530"/>
      <c r="W27" s="530"/>
      <c r="X27" s="530"/>
      <c r="Y27" s="530"/>
      <c r="Z27" s="530"/>
      <c r="AA27" s="530"/>
      <c r="AB27" s="530"/>
      <c r="AC27" s="530"/>
      <c r="AD27" s="530"/>
      <c r="AE27" s="530"/>
      <c r="AF27" s="531"/>
      <c r="AG27" s="529">
        <f t="shared" si="0"/>
        <v>13155</v>
      </c>
      <c r="AH27" s="530"/>
      <c r="AI27" s="530"/>
      <c r="AJ27" s="530"/>
      <c r="AK27" s="530"/>
      <c r="AL27" s="530"/>
      <c r="AM27" s="530"/>
      <c r="AN27" s="530"/>
      <c r="AO27" s="530"/>
      <c r="AP27" s="530"/>
      <c r="AQ27" s="530"/>
      <c r="AR27" s="530"/>
      <c r="AS27" s="530"/>
      <c r="AT27" s="531"/>
      <c r="AU27" s="529">
        <v>8124</v>
      </c>
      <c r="AV27" s="530"/>
      <c r="AW27" s="530"/>
      <c r="AX27" s="530"/>
      <c r="AY27" s="530"/>
      <c r="AZ27" s="530"/>
      <c r="BA27" s="530"/>
      <c r="BB27" s="530"/>
      <c r="BC27" s="530"/>
      <c r="BD27" s="530"/>
      <c r="BE27" s="530"/>
      <c r="BF27" s="530"/>
      <c r="BG27" s="530"/>
      <c r="BH27" s="531"/>
      <c r="BI27" s="529">
        <v>2031</v>
      </c>
      <c r="BJ27" s="530"/>
      <c r="BK27" s="530"/>
      <c r="BL27" s="530"/>
      <c r="BM27" s="530"/>
      <c r="BN27" s="530"/>
      <c r="BO27" s="530"/>
      <c r="BP27" s="530"/>
      <c r="BQ27" s="530"/>
      <c r="BR27" s="530"/>
      <c r="BS27" s="530"/>
      <c r="BT27" s="530"/>
      <c r="BU27" s="530"/>
      <c r="BV27" s="531"/>
      <c r="BW27" s="529">
        <v>3000</v>
      </c>
      <c r="BX27" s="530"/>
      <c r="BY27" s="530"/>
      <c r="BZ27" s="530"/>
      <c r="CA27" s="530"/>
      <c r="CB27" s="530"/>
      <c r="CC27" s="530"/>
      <c r="CD27" s="530"/>
      <c r="CE27" s="530"/>
      <c r="CF27" s="530"/>
      <c r="CG27" s="530"/>
      <c r="CH27" s="530"/>
      <c r="CI27" s="530"/>
      <c r="CJ27" s="531"/>
      <c r="CK27" s="529"/>
      <c r="CL27" s="530"/>
      <c r="CM27" s="530"/>
      <c r="CN27" s="530"/>
      <c r="CO27" s="530"/>
      <c r="CP27" s="530"/>
      <c r="CQ27" s="530"/>
      <c r="CR27" s="530"/>
      <c r="CS27" s="530"/>
      <c r="CT27" s="530"/>
      <c r="CU27" s="531"/>
      <c r="CV27" s="529"/>
      <c r="CW27" s="530"/>
      <c r="CX27" s="530"/>
      <c r="CY27" s="530"/>
      <c r="CZ27" s="530"/>
      <c r="DA27" s="530"/>
      <c r="DB27" s="530"/>
      <c r="DC27" s="530"/>
      <c r="DD27" s="530"/>
      <c r="DE27" s="531"/>
      <c r="DF27" s="529">
        <f>AG27*12</f>
        <v>157860</v>
      </c>
      <c r="DG27" s="530"/>
      <c r="DH27" s="530"/>
      <c r="DI27" s="530"/>
      <c r="DJ27" s="530"/>
      <c r="DK27" s="530"/>
      <c r="DL27" s="530"/>
      <c r="DM27" s="530"/>
      <c r="DN27" s="530"/>
      <c r="DO27" s="530"/>
      <c r="DP27" s="530"/>
      <c r="DQ27" s="530"/>
      <c r="DR27" s="530"/>
      <c r="DS27" s="531"/>
    </row>
    <row r="28" spans="1:123" s="214" customFormat="1" ht="30.75" customHeight="1">
      <c r="A28" s="532" t="s">
        <v>432</v>
      </c>
      <c r="B28" s="533"/>
      <c r="C28" s="533"/>
      <c r="D28" s="534"/>
      <c r="E28" s="535" t="s">
        <v>424</v>
      </c>
      <c r="F28" s="536"/>
      <c r="G28" s="536"/>
      <c r="H28" s="536"/>
      <c r="I28" s="536"/>
      <c r="J28" s="536"/>
      <c r="K28" s="536"/>
      <c r="L28" s="536"/>
      <c r="M28" s="536"/>
      <c r="N28" s="536"/>
      <c r="O28" s="536"/>
      <c r="P28" s="536"/>
      <c r="Q28" s="536"/>
      <c r="R28" s="536"/>
      <c r="S28" s="536"/>
      <c r="T28" s="537"/>
      <c r="U28" s="529">
        <v>1.95</v>
      </c>
      <c r="V28" s="530"/>
      <c r="W28" s="530"/>
      <c r="X28" s="530"/>
      <c r="Y28" s="530"/>
      <c r="Z28" s="530"/>
      <c r="AA28" s="530"/>
      <c r="AB28" s="530"/>
      <c r="AC28" s="530"/>
      <c r="AD28" s="530"/>
      <c r="AE28" s="530"/>
      <c r="AF28" s="531"/>
      <c r="AG28" s="529">
        <f t="shared" si="0"/>
        <v>11180</v>
      </c>
      <c r="AH28" s="530"/>
      <c r="AI28" s="530"/>
      <c r="AJ28" s="530"/>
      <c r="AK28" s="530"/>
      <c r="AL28" s="530"/>
      <c r="AM28" s="530"/>
      <c r="AN28" s="530"/>
      <c r="AO28" s="530"/>
      <c r="AP28" s="530"/>
      <c r="AQ28" s="530"/>
      <c r="AR28" s="530"/>
      <c r="AS28" s="530"/>
      <c r="AT28" s="531"/>
      <c r="AU28" s="529">
        <v>5467</v>
      </c>
      <c r="AV28" s="530"/>
      <c r="AW28" s="530"/>
      <c r="AX28" s="530"/>
      <c r="AY28" s="530"/>
      <c r="AZ28" s="530"/>
      <c r="BA28" s="530"/>
      <c r="BB28" s="530"/>
      <c r="BC28" s="530"/>
      <c r="BD28" s="530"/>
      <c r="BE28" s="530"/>
      <c r="BF28" s="530"/>
      <c r="BG28" s="530"/>
      <c r="BH28" s="531"/>
      <c r="BI28" s="529"/>
      <c r="BJ28" s="530"/>
      <c r="BK28" s="530"/>
      <c r="BL28" s="530"/>
      <c r="BM28" s="530"/>
      <c r="BN28" s="530"/>
      <c r="BO28" s="530"/>
      <c r="BP28" s="530"/>
      <c r="BQ28" s="530"/>
      <c r="BR28" s="530"/>
      <c r="BS28" s="530"/>
      <c r="BT28" s="530"/>
      <c r="BU28" s="530"/>
      <c r="BV28" s="531"/>
      <c r="BW28" s="529">
        <v>5713</v>
      </c>
      <c r="BX28" s="530"/>
      <c r="BY28" s="530"/>
      <c r="BZ28" s="530"/>
      <c r="CA28" s="530"/>
      <c r="CB28" s="530"/>
      <c r="CC28" s="530"/>
      <c r="CD28" s="530"/>
      <c r="CE28" s="530"/>
      <c r="CF28" s="530"/>
      <c r="CG28" s="530"/>
      <c r="CH28" s="530"/>
      <c r="CI28" s="530"/>
      <c r="CJ28" s="531"/>
      <c r="CK28" s="529"/>
      <c r="CL28" s="530"/>
      <c r="CM28" s="530"/>
      <c r="CN28" s="530"/>
      <c r="CO28" s="530"/>
      <c r="CP28" s="530"/>
      <c r="CQ28" s="530"/>
      <c r="CR28" s="530"/>
      <c r="CS28" s="530"/>
      <c r="CT28" s="530"/>
      <c r="CU28" s="531"/>
      <c r="CV28" s="529"/>
      <c r="CW28" s="530"/>
      <c r="CX28" s="530"/>
      <c r="CY28" s="530"/>
      <c r="CZ28" s="530"/>
      <c r="DA28" s="530"/>
      <c r="DB28" s="530"/>
      <c r="DC28" s="530"/>
      <c r="DD28" s="530"/>
      <c r="DE28" s="531"/>
      <c r="DF28" s="529">
        <v>233532</v>
      </c>
      <c r="DG28" s="530"/>
      <c r="DH28" s="530"/>
      <c r="DI28" s="530"/>
      <c r="DJ28" s="530"/>
      <c r="DK28" s="530"/>
      <c r="DL28" s="530"/>
      <c r="DM28" s="530"/>
      <c r="DN28" s="530"/>
      <c r="DO28" s="530"/>
      <c r="DP28" s="530"/>
      <c r="DQ28" s="530"/>
      <c r="DR28" s="530"/>
      <c r="DS28" s="531"/>
    </row>
    <row r="29" spans="1:123" s="214" customFormat="1" ht="30.75" customHeight="1">
      <c r="A29" s="532"/>
      <c r="B29" s="533"/>
      <c r="C29" s="533"/>
      <c r="D29" s="534"/>
      <c r="E29" s="535"/>
      <c r="F29" s="536"/>
      <c r="G29" s="536"/>
      <c r="H29" s="536"/>
      <c r="I29" s="536"/>
      <c r="J29" s="536"/>
      <c r="K29" s="536"/>
      <c r="L29" s="536"/>
      <c r="M29" s="536"/>
      <c r="N29" s="536"/>
      <c r="O29" s="536"/>
      <c r="P29" s="536"/>
      <c r="Q29" s="536"/>
      <c r="R29" s="536"/>
      <c r="S29" s="536"/>
      <c r="T29" s="537"/>
      <c r="U29" s="529"/>
      <c r="V29" s="530"/>
      <c r="W29" s="530"/>
      <c r="X29" s="530"/>
      <c r="Y29" s="530"/>
      <c r="Z29" s="530"/>
      <c r="AA29" s="530"/>
      <c r="AB29" s="530"/>
      <c r="AC29" s="530"/>
      <c r="AD29" s="530"/>
      <c r="AE29" s="530"/>
      <c r="AF29" s="531"/>
      <c r="AG29" s="529"/>
      <c r="AH29" s="530"/>
      <c r="AI29" s="530"/>
      <c r="AJ29" s="530"/>
      <c r="AK29" s="530"/>
      <c r="AL29" s="530"/>
      <c r="AM29" s="530"/>
      <c r="AN29" s="530"/>
      <c r="AO29" s="530"/>
      <c r="AP29" s="530"/>
      <c r="AQ29" s="530"/>
      <c r="AR29" s="530"/>
      <c r="AS29" s="530"/>
      <c r="AT29" s="531"/>
      <c r="AU29" s="529"/>
      <c r="AV29" s="530"/>
      <c r="AW29" s="530"/>
      <c r="AX29" s="530"/>
      <c r="AY29" s="530"/>
      <c r="AZ29" s="530"/>
      <c r="BA29" s="530"/>
      <c r="BB29" s="530"/>
      <c r="BC29" s="530"/>
      <c r="BD29" s="530"/>
      <c r="BE29" s="530"/>
      <c r="BF29" s="530"/>
      <c r="BG29" s="530"/>
      <c r="BH29" s="531"/>
      <c r="BI29" s="529"/>
      <c r="BJ29" s="530"/>
      <c r="BK29" s="530"/>
      <c r="BL29" s="530"/>
      <c r="BM29" s="530"/>
      <c r="BN29" s="530"/>
      <c r="BO29" s="530"/>
      <c r="BP29" s="530"/>
      <c r="BQ29" s="530"/>
      <c r="BR29" s="530"/>
      <c r="BS29" s="530"/>
      <c r="BT29" s="530"/>
      <c r="BU29" s="530"/>
      <c r="BV29" s="531"/>
      <c r="BW29" s="529"/>
      <c r="BX29" s="530"/>
      <c r="BY29" s="530"/>
      <c r="BZ29" s="530"/>
      <c r="CA29" s="530"/>
      <c r="CB29" s="530"/>
      <c r="CC29" s="530"/>
      <c r="CD29" s="530"/>
      <c r="CE29" s="530"/>
      <c r="CF29" s="530"/>
      <c r="CG29" s="530"/>
      <c r="CH29" s="530"/>
      <c r="CI29" s="530"/>
      <c r="CJ29" s="531"/>
      <c r="CK29" s="529"/>
      <c r="CL29" s="530"/>
      <c r="CM29" s="530"/>
      <c r="CN29" s="530"/>
      <c r="CO29" s="530"/>
      <c r="CP29" s="530"/>
      <c r="CQ29" s="530"/>
      <c r="CR29" s="530"/>
      <c r="CS29" s="530"/>
      <c r="CT29" s="530"/>
      <c r="CU29" s="531"/>
      <c r="CV29" s="529"/>
      <c r="CW29" s="530"/>
      <c r="CX29" s="530"/>
      <c r="CY29" s="530"/>
      <c r="CZ29" s="530"/>
      <c r="DA29" s="530"/>
      <c r="DB29" s="530"/>
      <c r="DC29" s="530"/>
      <c r="DD29" s="530"/>
      <c r="DE29" s="531"/>
      <c r="DF29" s="529"/>
      <c r="DG29" s="530"/>
      <c r="DH29" s="530"/>
      <c r="DI29" s="530"/>
      <c r="DJ29" s="530"/>
      <c r="DK29" s="530"/>
      <c r="DL29" s="530"/>
      <c r="DM29" s="530"/>
      <c r="DN29" s="530"/>
      <c r="DO29" s="530"/>
      <c r="DP29" s="530"/>
      <c r="DQ29" s="530"/>
      <c r="DR29" s="530"/>
      <c r="DS29" s="531"/>
    </row>
    <row r="30" spans="1:123" s="8" customFormat="1" ht="34.5" customHeight="1">
      <c r="A30" s="532"/>
      <c r="B30" s="533"/>
      <c r="C30" s="533"/>
      <c r="D30" s="534"/>
      <c r="E30" s="535"/>
      <c r="F30" s="536"/>
      <c r="G30" s="536"/>
      <c r="H30" s="536"/>
      <c r="I30" s="536"/>
      <c r="J30" s="536"/>
      <c r="K30" s="536"/>
      <c r="L30" s="536"/>
      <c r="M30" s="536"/>
      <c r="N30" s="536"/>
      <c r="O30" s="536"/>
      <c r="P30" s="536"/>
      <c r="Q30" s="536"/>
      <c r="R30" s="536"/>
      <c r="S30" s="536"/>
      <c r="T30" s="537"/>
      <c r="U30" s="529"/>
      <c r="V30" s="530"/>
      <c r="W30" s="530"/>
      <c r="X30" s="530"/>
      <c r="Y30" s="530"/>
      <c r="Z30" s="530"/>
      <c r="AA30" s="530"/>
      <c r="AB30" s="530"/>
      <c r="AC30" s="530"/>
      <c r="AD30" s="530"/>
      <c r="AE30" s="530"/>
      <c r="AF30" s="531"/>
      <c r="AG30" s="529"/>
      <c r="AH30" s="530"/>
      <c r="AI30" s="530"/>
      <c r="AJ30" s="530"/>
      <c r="AK30" s="530"/>
      <c r="AL30" s="530"/>
      <c r="AM30" s="530"/>
      <c r="AN30" s="530"/>
      <c r="AO30" s="530"/>
      <c r="AP30" s="530"/>
      <c r="AQ30" s="530"/>
      <c r="AR30" s="530"/>
      <c r="AS30" s="530"/>
      <c r="AT30" s="531"/>
      <c r="AU30" s="529"/>
      <c r="AV30" s="530"/>
      <c r="AW30" s="530"/>
      <c r="AX30" s="530"/>
      <c r="AY30" s="530"/>
      <c r="AZ30" s="530"/>
      <c r="BA30" s="530"/>
      <c r="BB30" s="530"/>
      <c r="BC30" s="530"/>
      <c r="BD30" s="530"/>
      <c r="BE30" s="530"/>
      <c r="BF30" s="530"/>
      <c r="BG30" s="530"/>
      <c r="BH30" s="531"/>
      <c r="BI30" s="529"/>
      <c r="BJ30" s="530"/>
      <c r="BK30" s="530"/>
      <c r="BL30" s="530"/>
      <c r="BM30" s="530"/>
      <c r="BN30" s="530"/>
      <c r="BO30" s="530"/>
      <c r="BP30" s="530"/>
      <c r="BQ30" s="530"/>
      <c r="BR30" s="530"/>
      <c r="BS30" s="530"/>
      <c r="BT30" s="530"/>
      <c r="BU30" s="530"/>
      <c r="BV30" s="531"/>
      <c r="BW30" s="529"/>
      <c r="BX30" s="530"/>
      <c r="BY30" s="530"/>
      <c r="BZ30" s="530"/>
      <c r="CA30" s="530"/>
      <c r="CB30" s="530"/>
      <c r="CC30" s="530"/>
      <c r="CD30" s="530"/>
      <c r="CE30" s="530"/>
      <c r="CF30" s="530"/>
      <c r="CG30" s="530"/>
      <c r="CH30" s="530"/>
      <c r="CI30" s="530"/>
      <c r="CJ30" s="531"/>
      <c r="CK30" s="529"/>
      <c r="CL30" s="530"/>
      <c r="CM30" s="530"/>
      <c r="CN30" s="530"/>
      <c r="CO30" s="530"/>
      <c r="CP30" s="530"/>
      <c r="CQ30" s="530"/>
      <c r="CR30" s="530"/>
      <c r="CS30" s="530"/>
      <c r="CT30" s="530"/>
      <c r="CU30" s="531"/>
      <c r="CV30" s="529"/>
      <c r="CW30" s="530"/>
      <c r="CX30" s="530"/>
      <c r="CY30" s="530"/>
      <c r="CZ30" s="530"/>
      <c r="DA30" s="530"/>
      <c r="DB30" s="530"/>
      <c r="DC30" s="530"/>
      <c r="DD30" s="530"/>
      <c r="DE30" s="531"/>
      <c r="DF30" s="529"/>
      <c r="DG30" s="530"/>
      <c r="DH30" s="530"/>
      <c r="DI30" s="530"/>
      <c r="DJ30" s="530"/>
      <c r="DK30" s="530"/>
      <c r="DL30" s="530"/>
      <c r="DM30" s="530"/>
      <c r="DN30" s="530"/>
      <c r="DO30" s="530"/>
      <c r="DP30" s="530"/>
      <c r="DQ30" s="530"/>
      <c r="DR30" s="530"/>
      <c r="DS30" s="531"/>
    </row>
    <row r="31" spans="1:123" s="8" customFormat="1" ht="34.5" customHeight="1">
      <c r="A31" s="532"/>
      <c r="B31" s="533"/>
      <c r="C31" s="533"/>
      <c r="D31" s="534"/>
      <c r="E31" s="535"/>
      <c r="F31" s="536"/>
      <c r="G31" s="536"/>
      <c r="H31" s="536"/>
      <c r="I31" s="536"/>
      <c r="J31" s="536"/>
      <c r="K31" s="536"/>
      <c r="L31" s="536"/>
      <c r="M31" s="536"/>
      <c r="N31" s="536"/>
      <c r="O31" s="536"/>
      <c r="P31" s="536"/>
      <c r="Q31" s="536"/>
      <c r="R31" s="536"/>
      <c r="S31" s="536"/>
      <c r="T31" s="537"/>
      <c r="U31" s="529"/>
      <c r="V31" s="530"/>
      <c r="W31" s="530"/>
      <c r="X31" s="530"/>
      <c r="Y31" s="530"/>
      <c r="Z31" s="530"/>
      <c r="AA31" s="530"/>
      <c r="AB31" s="530"/>
      <c r="AC31" s="530"/>
      <c r="AD31" s="530"/>
      <c r="AE31" s="530"/>
      <c r="AF31" s="531"/>
      <c r="AG31" s="529"/>
      <c r="AH31" s="530"/>
      <c r="AI31" s="530"/>
      <c r="AJ31" s="530"/>
      <c r="AK31" s="530"/>
      <c r="AL31" s="530"/>
      <c r="AM31" s="530"/>
      <c r="AN31" s="530"/>
      <c r="AO31" s="530"/>
      <c r="AP31" s="530"/>
      <c r="AQ31" s="530"/>
      <c r="AR31" s="530"/>
      <c r="AS31" s="530"/>
      <c r="AT31" s="531"/>
      <c r="AU31" s="529"/>
      <c r="AV31" s="530"/>
      <c r="AW31" s="530"/>
      <c r="AX31" s="530"/>
      <c r="AY31" s="530"/>
      <c r="AZ31" s="530"/>
      <c r="BA31" s="530"/>
      <c r="BB31" s="530"/>
      <c r="BC31" s="530"/>
      <c r="BD31" s="530"/>
      <c r="BE31" s="530"/>
      <c r="BF31" s="530"/>
      <c r="BG31" s="530"/>
      <c r="BH31" s="531"/>
      <c r="BI31" s="529"/>
      <c r="BJ31" s="530"/>
      <c r="BK31" s="530"/>
      <c r="BL31" s="530"/>
      <c r="BM31" s="530"/>
      <c r="BN31" s="530"/>
      <c r="BO31" s="530"/>
      <c r="BP31" s="530"/>
      <c r="BQ31" s="530"/>
      <c r="BR31" s="530"/>
      <c r="BS31" s="530"/>
      <c r="BT31" s="530"/>
      <c r="BU31" s="530"/>
      <c r="BV31" s="531"/>
      <c r="BW31" s="529"/>
      <c r="BX31" s="530"/>
      <c r="BY31" s="530"/>
      <c r="BZ31" s="530"/>
      <c r="CA31" s="530"/>
      <c r="CB31" s="530"/>
      <c r="CC31" s="530"/>
      <c r="CD31" s="530"/>
      <c r="CE31" s="530"/>
      <c r="CF31" s="530"/>
      <c r="CG31" s="530"/>
      <c r="CH31" s="530"/>
      <c r="CI31" s="530"/>
      <c r="CJ31" s="531"/>
      <c r="CK31" s="529"/>
      <c r="CL31" s="530"/>
      <c r="CM31" s="530"/>
      <c r="CN31" s="530"/>
      <c r="CO31" s="530"/>
      <c r="CP31" s="530"/>
      <c r="CQ31" s="530"/>
      <c r="CR31" s="530"/>
      <c r="CS31" s="530"/>
      <c r="CT31" s="530"/>
      <c r="CU31" s="531"/>
      <c r="CV31" s="529"/>
      <c r="CW31" s="530"/>
      <c r="CX31" s="530"/>
      <c r="CY31" s="530"/>
      <c r="CZ31" s="530"/>
      <c r="DA31" s="530"/>
      <c r="DB31" s="530"/>
      <c r="DC31" s="530"/>
      <c r="DD31" s="530"/>
      <c r="DE31" s="531"/>
      <c r="DF31" s="529"/>
      <c r="DG31" s="530"/>
      <c r="DH31" s="530"/>
      <c r="DI31" s="530"/>
      <c r="DJ31" s="530"/>
      <c r="DK31" s="530"/>
      <c r="DL31" s="530"/>
      <c r="DM31" s="530"/>
      <c r="DN31" s="530"/>
      <c r="DO31" s="530"/>
      <c r="DP31" s="530"/>
      <c r="DQ31" s="530"/>
      <c r="DR31" s="530"/>
      <c r="DS31" s="531"/>
    </row>
    <row r="32" spans="1:123" s="217" customFormat="1" ht="21.75" customHeight="1">
      <c r="A32" s="541" t="s">
        <v>183</v>
      </c>
      <c r="B32" s="542"/>
      <c r="C32" s="542"/>
      <c r="D32" s="542"/>
      <c r="E32" s="542"/>
      <c r="F32" s="542"/>
      <c r="G32" s="542"/>
      <c r="H32" s="542"/>
      <c r="I32" s="542"/>
      <c r="J32" s="542"/>
      <c r="K32" s="542"/>
      <c r="L32" s="542"/>
      <c r="M32" s="542"/>
      <c r="N32" s="542"/>
      <c r="O32" s="542"/>
      <c r="P32" s="542"/>
      <c r="Q32" s="542"/>
      <c r="R32" s="542"/>
      <c r="S32" s="542"/>
      <c r="T32" s="543"/>
      <c r="U32" s="541">
        <f>SUM(U23:U31)</f>
        <v>25.75</v>
      </c>
      <c r="V32" s="542"/>
      <c r="W32" s="542"/>
      <c r="X32" s="542"/>
      <c r="Y32" s="542"/>
      <c r="Z32" s="542"/>
      <c r="AA32" s="542"/>
      <c r="AB32" s="542"/>
      <c r="AC32" s="542"/>
      <c r="AD32" s="542"/>
      <c r="AE32" s="542"/>
      <c r="AF32" s="543"/>
      <c r="AG32" s="541"/>
      <c r="AH32" s="542"/>
      <c r="AI32" s="542"/>
      <c r="AJ32" s="542"/>
      <c r="AK32" s="542"/>
      <c r="AL32" s="542"/>
      <c r="AM32" s="542"/>
      <c r="AN32" s="542"/>
      <c r="AO32" s="542"/>
      <c r="AP32" s="542"/>
      <c r="AQ32" s="542"/>
      <c r="AR32" s="542"/>
      <c r="AS32" s="542"/>
      <c r="AT32" s="543"/>
      <c r="AU32" s="541" t="s">
        <v>103</v>
      </c>
      <c r="AV32" s="542"/>
      <c r="AW32" s="542"/>
      <c r="AX32" s="542"/>
      <c r="AY32" s="542"/>
      <c r="AZ32" s="542"/>
      <c r="BA32" s="542"/>
      <c r="BB32" s="542"/>
      <c r="BC32" s="542"/>
      <c r="BD32" s="542"/>
      <c r="BE32" s="542"/>
      <c r="BF32" s="542"/>
      <c r="BG32" s="542"/>
      <c r="BH32" s="543"/>
      <c r="BI32" s="541" t="s">
        <v>103</v>
      </c>
      <c r="BJ32" s="542"/>
      <c r="BK32" s="542"/>
      <c r="BL32" s="542"/>
      <c r="BM32" s="542"/>
      <c r="BN32" s="542"/>
      <c r="BO32" s="542"/>
      <c r="BP32" s="542"/>
      <c r="BQ32" s="542"/>
      <c r="BR32" s="542"/>
      <c r="BS32" s="542"/>
      <c r="BT32" s="542"/>
      <c r="BU32" s="542"/>
      <c r="BV32" s="543"/>
      <c r="BW32" s="541" t="s">
        <v>103</v>
      </c>
      <c r="BX32" s="542"/>
      <c r="BY32" s="542"/>
      <c r="BZ32" s="542"/>
      <c r="CA32" s="542"/>
      <c r="CB32" s="542"/>
      <c r="CC32" s="542"/>
      <c r="CD32" s="542"/>
      <c r="CE32" s="542"/>
      <c r="CF32" s="542"/>
      <c r="CG32" s="542"/>
      <c r="CH32" s="542"/>
      <c r="CI32" s="542"/>
      <c r="CJ32" s="543"/>
      <c r="CK32" s="538" t="s">
        <v>103</v>
      </c>
      <c r="CL32" s="539"/>
      <c r="CM32" s="539"/>
      <c r="CN32" s="539"/>
      <c r="CO32" s="539"/>
      <c r="CP32" s="539"/>
      <c r="CQ32" s="539"/>
      <c r="CR32" s="539"/>
      <c r="CS32" s="539"/>
      <c r="CT32" s="539"/>
      <c r="CU32" s="540"/>
      <c r="CV32" s="541" t="s">
        <v>103</v>
      </c>
      <c r="CW32" s="542"/>
      <c r="CX32" s="542"/>
      <c r="CY32" s="542"/>
      <c r="CZ32" s="542"/>
      <c r="DA32" s="542"/>
      <c r="DB32" s="542"/>
      <c r="DC32" s="542"/>
      <c r="DD32" s="542"/>
      <c r="DE32" s="543"/>
      <c r="DF32" s="545">
        <f>SUM(DF23:DF31)</f>
        <v>5034073.00192</v>
      </c>
      <c r="DG32" s="546"/>
      <c r="DH32" s="546"/>
      <c r="DI32" s="546"/>
      <c r="DJ32" s="546"/>
      <c r="DK32" s="546"/>
      <c r="DL32" s="546"/>
      <c r="DM32" s="546"/>
      <c r="DN32" s="546"/>
      <c r="DO32" s="546"/>
      <c r="DP32" s="546"/>
      <c r="DQ32" s="546"/>
      <c r="DR32" s="546"/>
      <c r="DS32" s="547"/>
    </row>
    <row r="33" spans="1:123" s="8" customFormat="1" ht="12.75">
      <c r="A33" s="215"/>
      <c r="B33" s="215"/>
      <c r="C33" s="215"/>
      <c r="D33" s="215"/>
      <c r="E33" s="215"/>
      <c r="F33" s="215"/>
      <c r="G33" s="215"/>
      <c r="H33" s="215"/>
      <c r="I33" s="215"/>
      <c r="J33" s="215"/>
      <c r="K33" s="215"/>
      <c r="L33" s="215"/>
      <c r="M33" s="215"/>
      <c r="N33" s="215"/>
      <c r="O33" s="215"/>
      <c r="P33" s="215"/>
      <c r="Q33" s="215"/>
      <c r="R33" s="215"/>
      <c r="S33" s="215"/>
      <c r="T33" s="215"/>
      <c r="U33" s="215"/>
      <c r="V33" s="215"/>
      <c r="W33" s="215"/>
      <c r="X33" s="215"/>
      <c r="Y33" s="215"/>
      <c r="Z33" s="215"/>
      <c r="AA33" s="215"/>
      <c r="AB33" s="215"/>
      <c r="AC33" s="215"/>
      <c r="AD33" s="215"/>
      <c r="AE33" s="215"/>
      <c r="AF33" s="215"/>
      <c r="AG33" s="215"/>
      <c r="AH33" s="215"/>
      <c r="AI33" s="215"/>
      <c r="AJ33" s="215"/>
      <c r="AK33" s="215"/>
      <c r="AL33" s="215"/>
      <c r="AM33" s="215"/>
      <c r="AN33" s="215"/>
      <c r="AO33" s="215"/>
      <c r="AP33" s="215"/>
      <c r="AQ33" s="215"/>
      <c r="AR33" s="215"/>
      <c r="AS33" s="215"/>
      <c r="AT33" s="215"/>
      <c r="AU33" s="215"/>
      <c r="AV33" s="215"/>
      <c r="AW33" s="215"/>
      <c r="AX33" s="215"/>
      <c r="AY33" s="215"/>
      <c r="AZ33" s="215"/>
      <c r="BA33" s="215"/>
      <c r="BB33" s="215"/>
      <c r="BC33" s="215"/>
      <c r="BD33" s="215"/>
      <c r="BE33" s="215"/>
      <c r="BF33" s="215"/>
      <c r="BG33" s="215"/>
      <c r="BH33" s="215"/>
      <c r="BI33" s="215"/>
      <c r="BJ33" s="215"/>
      <c r="BK33" s="215"/>
      <c r="BL33" s="215"/>
      <c r="BM33" s="215"/>
      <c r="BN33" s="215"/>
      <c r="BO33" s="215"/>
      <c r="BP33" s="215"/>
      <c r="BQ33" s="215"/>
      <c r="BR33" s="215"/>
      <c r="BS33" s="215"/>
      <c r="BT33" s="215"/>
      <c r="BU33" s="215"/>
      <c r="BV33" s="215"/>
      <c r="BW33" s="215"/>
      <c r="BX33" s="215"/>
      <c r="BY33" s="215"/>
      <c r="BZ33" s="215"/>
      <c r="CA33" s="215"/>
      <c r="CB33" s="215"/>
      <c r="CC33" s="215"/>
      <c r="CD33" s="215"/>
      <c r="CE33" s="215"/>
      <c r="CF33" s="215"/>
      <c r="CG33" s="215"/>
      <c r="CH33" s="215"/>
      <c r="CI33" s="215"/>
      <c r="CJ33" s="215"/>
      <c r="CK33" s="215"/>
      <c r="CL33" s="215"/>
      <c r="CM33" s="215"/>
      <c r="CN33" s="215"/>
      <c r="CO33" s="215"/>
      <c r="CP33" s="215"/>
      <c r="CQ33" s="215"/>
      <c r="CR33" s="215"/>
      <c r="CS33" s="215"/>
      <c r="CT33" s="215"/>
      <c r="CU33" s="215"/>
      <c r="CV33" s="215"/>
      <c r="CW33" s="215"/>
      <c r="CX33" s="215"/>
      <c r="CY33" s="215"/>
      <c r="CZ33" s="215"/>
      <c r="DA33" s="215"/>
      <c r="DB33" s="215"/>
      <c r="DC33" s="215"/>
      <c r="DD33" s="215"/>
      <c r="DE33" s="215"/>
      <c r="DF33" s="216"/>
      <c r="DG33" s="216"/>
      <c r="DH33" s="216"/>
      <c r="DI33" s="216"/>
      <c r="DJ33" s="216"/>
      <c r="DK33" s="216"/>
      <c r="DL33" s="216"/>
      <c r="DM33" s="216"/>
      <c r="DN33" s="216"/>
      <c r="DO33" s="216"/>
      <c r="DP33" s="216"/>
      <c r="DQ33" s="216"/>
      <c r="DR33" s="216"/>
      <c r="DS33" s="216"/>
    </row>
    <row r="34" spans="1:123" s="8" customFormat="1" ht="12.75">
      <c r="A34" s="215"/>
      <c r="B34" s="215"/>
      <c r="C34" s="215"/>
      <c r="D34" s="215"/>
      <c r="E34" s="215"/>
      <c r="F34" s="215"/>
      <c r="G34" s="215"/>
      <c r="H34" s="215"/>
      <c r="I34" s="215"/>
      <c r="J34" s="215"/>
      <c r="K34" s="215"/>
      <c r="L34" s="215"/>
      <c r="M34" s="215"/>
      <c r="N34" s="215"/>
      <c r="O34" s="215"/>
      <c r="P34" s="215"/>
      <c r="Q34" s="215"/>
      <c r="R34" s="215"/>
      <c r="S34" s="215"/>
      <c r="T34" s="215"/>
      <c r="U34" s="215"/>
      <c r="V34" s="215"/>
      <c r="W34" s="215"/>
      <c r="X34" s="215"/>
      <c r="Y34" s="215"/>
      <c r="Z34" s="215"/>
      <c r="AA34" s="215"/>
      <c r="AB34" s="215"/>
      <c r="AC34" s="215"/>
      <c r="AD34" s="215"/>
      <c r="AE34" s="215"/>
      <c r="AF34" s="215"/>
      <c r="AG34" s="215"/>
      <c r="AH34" s="215"/>
      <c r="AI34" s="215"/>
      <c r="AJ34" s="215"/>
      <c r="AK34" s="215"/>
      <c r="AL34" s="215"/>
      <c r="AM34" s="215"/>
      <c r="AN34" s="215"/>
      <c r="AO34" s="215"/>
      <c r="AP34" s="215"/>
      <c r="AQ34" s="215"/>
      <c r="AR34" s="215"/>
      <c r="AS34" s="215"/>
      <c r="AT34" s="215"/>
      <c r="AU34" s="215"/>
      <c r="AV34" s="215"/>
      <c r="AW34" s="215"/>
      <c r="AX34" s="215"/>
      <c r="AY34" s="215"/>
      <c r="AZ34" s="215"/>
      <c r="BA34" s="215"/>
      <c r="BB34" s="215"/>
      <c r="BC34" s="215"/>
      <c r="BD34" s="215"/>
      <c r="BE34" s="215"/>
      <c r="BF34" s="215"/>
      <c r="BG34" s="215"/>
      <c r="BH34" s="215"/>
      <c r="BI34" s="215"/>
      <c r="BJ34" s="215"/>
      <c r="BK34" s="215"/>
      <c r="BL34" s="215"/>
      <c r="BM34" s="215"/>
      <c r="BN34" s="215"/>
      <c r="BO34" s="215"/>
      <c r="BP34" s="215"/>
      <c r="BQ34" s="215"/>
      <c r="BR34" s="215"/>
      <c r="BS34" s="215"/>
      <c r="BT34" s="215"/>
      <c r="BU34" s="215"/>
      <c r="BV34" s="215"/>
      <c r="BW34" s="215"/>
      <c r="BX34" s="215"/>
      <c r="BY34" s="215"/>
      <c r="BZ34" s="215"/>
      <c r="CA34" s="215"/>
      <c r="CB34" s="215"/>
      <c r="CC34" s="215"/>
      <c r="CD34" s="215"/>
      <c r="CE34" s="215"/>
      <c r="CF34" s="215"/>
      <c r="CG34" s="215"/>
      <c r="CH34" s="215"/>
      <c r="CI34" s="215"/>
      <c r="CJ34" s="215"/>
      <c r="CK34" s="215"/>
      <c r="CL34" s="215"/>
      <c r="CM34" s="215"/>
      <c r="CN34" s="215"/>
      <c r="CO34" s="215"/>
      <c r="CP34" s="215"/>
      <c r="CQ34" s="215"/>
      <c r="CR34" s="215"/>
      <c r="CS34" s="215"/>
      <c r="CT34" s="215"/>
      <c r="CU34" s="215"/>
      <c r="CV34" s="215"/>
      <c r="CW34" s="215"/>
      <c r="CX34" s="215"/>
      <c r="CY34" s="215"/>
      <c r="CZ34" s="215"/>
      <c r="DA34" s="215"/>
      <c r="DB34" s="215"/>
      <c r="DC34" s="215"/>
      <c r="DD34" s="215"/>
      <c r="DE34" s="215"/>
      <c r="DF34" s="216"/>
      <c r="DG34" s="216"/>
      <c r="DH34" s="216"/>
      <c r="DI34" s="216"/>
      <c r="DJ34" s="216"/>
      <c r="DK34" s="216"/>
      <c r="DL34" s="216"/>
      <c r="DM34" s="216"/>
      <c r="DN34" s="216"/>
      <c r="DO34" s="216"/>
      <c r="DP34" s="216"/>
      <c r="DQ34" s="216"/>
      <c r="DR34" s="216"/>
      <c r="DS34" s="216"/>
    </row>
    <row r="35" spans="1:80" s="8" customFormat="1" ht="12.75">
      <c r="A35" s="248" t="s">
        <v>311</v>
      </c>
      <c r="B35" s="248"/>
      <c r="C35" s="248"/>
      <c r="D35" s="248"/>
      <c r="E35" s="249"/>
      <c r="F35" s="249"/>
      <c r="G35" s="249"/>
      <c r="H35" s="249"/>
      <c r="I35" s="249"/>
      <c r="J35" s="249"/>
      <c r="K35" s="249"/>
      <c r="L35" s="249"/>
      <c r="M35" s="249"/>
      <c r="N35" s="249"/>
      <c r="O35" s="544">
        <f>DF32</f>
        <v>5034073.00192</v>
      </c>
      <c r="P35" s="544"/>
      <c r="Q35" s="544"/>
      <c r="R35" s="544"/>
      <c r="S35" s="544"/>
      <c r="T35" s="544"/>
      <c r="U35" s="544"/>
      <c r="V35" s="544"/>
      <c r="W35" s="544"/>
      <c r="X35" s="544"/>
      <c r="Y35" s="544"/>
      <c r="Z35" s="544"/>
      <c r="AA35" s="544"/>
      <c r="AB35" s="544"/>
      <c r="AC35" s="544"/>
      <c r="AD35" s="544"/>
      <c r="AE35" s="203"/>
      <c r="AF35" s="203"/>
      <c r="AG35" s="203"/>
      <c r="AH35" s="203"/>
      <c r="AI35" s="203"/>
      <c r="AJ35" s="203"/>
      <c r="AK35" s="203"/>
      <c r="AL35" s="203"/>
      <c r="AM35" s="203"/>
      <c r="AN35" s="203"/>
      <c r="AO35" s="203"/>
      <c r="AP35" s="203"/>
      <c r="AQ35" s="203"/>
      <c r="AR35" s="203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216"/>
      <c r="BO35" s="216"/>
      <c r="BP35" s="216"/>
      <c r="BQ35" s="216"/>
      <c r="BR35" s="216"/>
      <c r="BS35" s="216"/>
      <c r="BT35" s="216"/>
      <c r="BU35" s="216"/>
      <c r="BV35" s="216"/>
      <c r="BW35" s="216"/>
      <c r="BX35" s="216"/>
      <c r="BY35" s="216"/>
      <c r="BZ35" s="216"/>
      <c r="CA35" s="216"/>
      <c r="CB35" s="216"/>
    </row>
    <row r="36" spans="1:80" s="8" customFormat="1" ht="12.75">
      <c r="A36" s="248" t="s">
        <v>312</v>
      </c>
      <c r="B36" s="248"/>
      <c r="C36" s="248"/>
      <c r="D36" s="248"/>
      <c r="E36" s="249"/>
      <c r="F36" s="249"/>
      <c r="G36" s="249"/>
      <c r="H36" s="249"/>
      <c r="I36" s="249"/>
      <c r="J36" s="249"/>
      <c r="K36" s="249"/>
      <c r="L36" s="249"/>
      <c r="M36" s="249"/>
      <c r="N36" s="249"/>
      <c r="O36" s="544"/>
      <c r="P36" s="544"/>
      <c r="Q36" s="544"/>
      <c r="R36" s="544"/>
      <c r="S36" s="544"/>
      <c r="T36" s="544"/>
      <c r="U36" s="544"/>
      <c r="V36" s="544"/>
      <c r="W36" s="544"/>
      <c r="X36" s="544"/>
      <c r="Y36" s="544"/>
      <c r="Z36" s="544"/>
      <c r="AA36" s="544"/>
      <c r="AB36" s="544"/>
      <c r="AC36" s="544"/>
      <c r="AD36" s="544"/>
      <c r="AE36" s="203"/>
      <c r="AF36" s="203"/>
      <c r="AG36" s="203"/>
      <c r="AH36" s="203"/>
      <c r="AI36" s="203"/>
      <c r="AJ36" s="203"/>
      <c r="AK36" s="203"/>
      <c r="AL36" s="203"/>
      <c r="AM36" s="203"/>
      <c r="AN36" s="203"/>
      <c r="AO36" s="203"/>
      <c r="AP36" s="203"/>
      <c r="AQ36" s="203"/>
      <c r="AR36" s="203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216"/>
      <c r="BO36" s="216"/>
      <c r="BP36" s="216"/>
      <c r="BQ36" s="216"/>
      <c r="BR36" s="216"/>
      <c r="BS36" s="216"/>
      <c r="BT36" s="216"/>
      <c r="BU36" s="216"/>
      <c r="BV36" s="216"/>
      <c r="BW36" s="216"/>
      <c r="BX36" s="216"/>
      <c r="BY36" s="216"/>
      <c r="BZ36" s="216"/>
      <c r="CA36" s="216"/>
      <c r="CB36" s="216"/>
    </row>
    <row r="37" spans="1:123" s="8" customFormat="1" ht="12.75">
      <c r="A37" s="215"/>
      <c r="B37" s="215"/>
      <c r="C37" s="215"/>
      <c r="D37" s="215"/>
      <c r="E37" s="215"/>
      <c r="F37" s="215"/>
      <c r="G37" s="215"/>
      <c r="H37" s="215"/>
      <c r="I37" s="215"/>
      <c r="J37" s="215"/>
      <c r="K37" s="215"/>
      <c r="L37" s="215"/>
      <c r="M37" s="215"/>
      <c r="N37" s="215"/>
      <c r="O37" s="215"/>
      <c r="P37" s="215"/>
      <c r="Q37" s="215"/>
      <c r="R37" s="215"/>
      <c r="S37" s="215"/>
      <c r="T37" s="215"/>
      <c r="U37" s="215"/>
      <c r="V37" s="215"/>
      <c r="W37" s="215"/>
      <c r="X37" s="215"/>
      <c r="Y37" s="215"/>
      <c r="Z37" s="215"/>
      <c r="AA37" s="215"/>
      <c r="AB37" s="215"/>
      <c r="AC37" s="215"/>
      <c r="AD37" s="215"/>
      <c r="AE37" s="215"/>
      <c r="AF37" s="215"/>
      <c r="AG37" s="215"/>
      <c r="AH37" s="215"/>
      <c r="AI37" s="215"/>
      <c r="AJ37" s="215"/>
      <c r="AK37" s="215"/>
      <c r="AL37" s="215"/>
      <c r="AM37" s="215"/>
      <c r="AN37" s="215"/>
      <c r="AO37" s="215"/>
      <c r="AP37" s="215"/>
      <c r="AQ37" s="215"/>
      <c r="AR37" s="215"/>
      <c r="AS37" s="215"/>
      <c r="AT37" s="215"/>
      <c r="AU37" s="215"/>
      <c r="AV37" s="215"/>
      <c r="AW37" s="215"/>
      <c r="AX37" s="215"/>
      <c r="AY37" s="215"/>
      <c r="AZ37" s="215"/>
      <c r="BA37" s="215"/>
      <c r="BB37" s="215"/>
      <c r="BC37" s="215"/>
      <c r="BD37" s="215"/>
      <c r="BE37" s="215"/>
      <c r="BF37" s="215"/>
      <c r="BG37" s="215"/>
      <c r="BH37" s="215"/>
      <c r="BI37" s="215"/>
      <c r="BJ37" s="215"/>
      <c r="BK37" s="215"/>
      <c r="BL37" s="215"/>
      <c r="BM37" s="215"/>
      <c r="BN37" s="215"/>
      <c r="BO37" s="215"/>
      <c r="BP37" s="215"/>
      <c r="BQ37" s="215"/>
      <c r="BR37" s="215"/>
      <c r="BS37" s="215"/>
      <c r="BT37" s="215"/>
      <c r="BU37" s="215"/>
      <c r="BV37" s="215"/>
      <c r="BW37" s="215"/>
      <c r="BX37" s="215"/>
      <c r="BY37" s="215"/>
      <c r="BZ37" s="215"/>
      <c r="CA37" s="215"/>
      <c r="CB37" s="215"/>
      <c r="CC37" s="215"/>
      <c r="CD37" s="215"/>
      <c r="CE37" s="215"/>
      <c r="CF37" s="215"/>
      <c r="CG37" s="215"/>
      <c r="CH37" s="215"/>
      <c r="CI37" s="215"/>
      <c r="CJ37" s="215"/>
      <c r="CK37" s="215"/>
      <c r="CL37" s="215"/>
      <c r="CM37" s="215"/>
      <c r="CN37" s="215"/>
      <c r="CO37" s="215"/>
      <c r="CP37" s="215"/>
      <c r="CQ37" s="215"/>
      <c r="CR37" s="215"/>
      <c r="CS37" s="215"/>
      <c r="CT37" s="215"/>
      <c r="CU37" s="215"/>
      <c r="CV37" s="215"/>
      <c r="CW37" s="215"/>
      <c r="CX37" s="215"/>
      <c r="CY37" s="215"/>
      <c r="CZ37" s="215"/>
      <c r="DA37" s="215"/>
      <c r="DB37" s="215"/>
      <c r="DC37" s="215"/>
      <c r="DD37" s="215"/>
      <c r="DE37" s="215"/>
      <c r="DF37" s="216"/>
      <c r="DG37" s="216"/>
      <c r="DH37" s="216"/>
      <c r="DI37" s="216"/>
      <c r="DJ37" s="216"/>
      <c r="DK37" s="216"/>
      <c r="DL37" s="216"/>
      <c r="DM37" s="216"/>
      <c r="DN37" s="216"/>
      <c r="DO37" s="216"/>
      <c r="DP37" s="216"/>
      <c r="DQ37" s="216"/>
      <c r="DR37" s="216"/>
      <c r="DS37" s="216"/>
    </row>
    <row r="38" s="8" customFormat="1" ht="12.75"/>
    <row r="39" spans="1:31" s="8" customFormat="1" ht="12.75">
      <c r="A39" s="8" t="str">
        <f>'пфхд прил1'!F7</f>
        <v>Заведующий  МДОАУ № 11</v>
      </c>
      <c r="AE39" s="8" t="str">
        <f>'пфхд прил1'!F10</f>
        <v>В.А. Бацаева</v>
      </c>
    </row>
    <row r="40" s="8" customFormat="1" ht="12.75"/>
    <row r="41" s="8" customFormat="1" ht="12.75"/>
    <row r="42" spans="1:31" s="8" customFormat="1" ht="12.75">
      <c r="A42" s="8" t="s">
        <v>280</v>
      </c>
      <c r="AE42" s="8" t="s">
        <v>391</v>
      </c>
    </row>
    <row r="43" s="8" customFormat="1" ht="12.75"/>
    <row r="44" s="8" customFormat="1" ht="12.75"/>
    <row r="45" s="8" customFormat="1" ht="12.75"/>
    <row r="46" s="8" customFormat="1" ht="12.75"/>
    <row r="47" s="8" customFormat="1" ht="12.75"/>
    <row r="48" s="8" customFormat="1" ht="12.75"/>
    <row r="49" s="8" customFormat="1" ht="12.75"/>
    <row r="50" s="8" customFormat="1" ht="12.75"/>
    <row r="51" s="8" customFormat="1" ht="12.75"/>
    <row r="52" s="8" customFormat="1" ht="12.75"/>
    <row r="53" s="8" customFormat="1" ht="12.75"/>
    <row r="54" s="8" customFormat="1" ht="12.75"/>
    <row r="55" s="8" customFormat="1" ht="12.75"/>
    <row r="56" s="8" customFormat="1" ht="12.75"/>
    <row r="57" s="8" customFormat="1" ht="12.75"/>
    <row r="58" s="8" customFormat="1" ht="12.75"/>
    <row r="59" s="8" customFormat="1" ht="12.75"/>
    <row r="60" s="8" customFormat="1" ht="12.75"/>
    <row r="61" s="8" customFormat="1" ht="12.75"/>
    <row r="62" s="8" customFormat="1" ht="12.75"/>
    <row r="63" s="8" customFormat="1" ht="12.75"/>
    <row r="64" s="8" customFormat="1" ht="12.75"/>
    <row r="65" s="8" customFormat="1" ht="12.75"/>
    <row r="66" s="8" customFormat="1" ht="12.75"/>
    <row r="67" s="8" customFormat="1" ht="12.75"/>
    <row r="68" s="8" customFormat="1" ht="12.75"/>
    <row r="69" s="8" customFormat="1" ht="12.75"/>
    <row r="70" s="8" customFormat="1" ht="12.75"/>
    <row r="71" s="8" customFormat="1" ht="12.75"/>
    <row r="72" s="8" customFormat="1" ht="12.75"/>
    <row r="73" s="8" customFormat="1" ht="12.75"/>
    <row r="74" s="8" customFormat="1" ht="12.75"/>
    <row r="75" s="8" customFormat="1" ht="12.75"/>
    <row r="76" s="8" customFormat="1" ht="12.75">
      <c r="BI76" s="8">
        <v>4</v>
      </c>
    </row>
    <row r="77" s="8" customFormat="1" ht="12.75"/>
    <row r="78" s="8" customFormat="1" ht="12.75"/>
    <row r="79" s="8" customFormat="1" ht="12.75"/>
    <row r="80" s="8" customFormat="1" ht="12.75"/>
    <row r="81" s="8" customFormat="1" ht="12.75"/>
    <row r="82" s="8" customFormat="1" ht="12.75"/>
    <row r="83" s="8" customFormat="1" ht="12.75"/>
    <row r="84" s="8" customFormat="1" ht="12.75"/>
    <row r="85" s="8" customFormat="1" ht="12.75"/>
    <row r="86" s="8" customFormat="1" ht="12.75"/>
    <row r="87" s="8" customFormat="1" ht="12.75"/>
    <row r="88" s="8" customFormat="1" ht="12.75"/>
    <row r="89" s="8" customFormat="1" ht="12.75"/>
    <row r="90" s="8" customFormat="1" ht="12.75"/>
    <row r="91" s="8" customFormat="1" ht="12.75"/>
    <row r="92" s="8" customFormat="1" ht="12.75"/>
    <row r="93" s="8" customFormat="1" ht="12.75"/>
    <row r="94" s="8" customFormat="1" ht="12.75"/>
    <row r="95" s="8" customFormat="1" ht="12.75"/>
    <row r="96" s="8" customFormat="1" ht="12.75"/>
    <row r="97" s="8" customFormat="1" ht="12.75"/>
    <row r="98" s="8" customFormat="1" ht="12.75"/>
    <row r="99" s="8" customFormat="1" ht="12.75"/>
    <row r="100" s="8" customFormat="1" ht="12.75"/>
    <row r="101" s="8" customFormat="1" ht="12.75"/>
    <row r="102" s="8" customFormat="1" ht="12.75"/>
    <row r="103" s="8" customFormat="1" ht="12.75"/>
    <row r="104" s="8" customFormat="1" ht="12.75"/>
    <row r="105" s="8" customFormat="1" ht="12.75"/>
    <row r="106" s="8" customFormat="1" ht="12.75"/>
    <row r="107" s="8" customFormat="1" ht="12.75"/>
    <row r="108" s="8" customFormat="1" ht="12.75"/>
    <row r="109" s="8" customFormat="1" ht="12.75"/>
    <row r="110" s="8" customFormat="1" ht="12.75"/>
    <row r="111" s="8" customFormat="1" ht="12.75"/>
    <row r="112" s="8" customFormat="1" ht="12.75"/>
    <row r="113" s="8" customFormat="1" ht="12.75"/>
    <row r="114" s="8" customFormat="1" ht="12.75"/>
    <row r="115" s="8" customFormat="1" ht="12.75"/>
    <row r="116" s="8" customFormat="1" ht="12.75"/>
    <row r="117" s="8" customFormat="1" ht="12.75"/>
    <row r="118" s="8" customFormat="1" ht="12.75"/>
    <row r="119" s="8" customFormat="1" ht="12.75"/>
    <row r="120" s="8" customFormat="1" ht="12.75"/>
    <row r="121" s="8" customFormat="1" ht="12.75"/>
    <row r="122" s="8" customFormat="1" ht="12.75"/>
    <row r="123" s="8" customFormat="1" ht="12.75"/>
    <row r="124" s="8" customFormat="1" ht="12.75"/>
    <row r="125" s="8" customFormat="1" ht="12.75"/>
    <row r="126" s="8" customFormat="1" ht="12.75"/>
    <row r="127" s="8" customFormat="1" ht="12.75"/>
    <row r="128" s="8" customFormat="1" ht="12.75"/>
    <row r="129" s="8" customFormat="1" ht="12.75"/>
    <row r="130" s="8" customFormat="1" ht="12.75"/>
    <row r="131" s="8" customFormat="1" ht="12.75"/>
    <row r="132" s="8" customFormat="1" ht="12.75"/>
    <row r="133" s="8" customFormat="1" ht="12.75"/>
    <row r="134" s="8" customFormat="1" ht="12.75"/>
    <row r="135" s="8" customFormat="1" ht="12.75"/>
    <row r="136" s="8" customFormat="1" ht="12.75"/>
    <row r="137" s="8" customFormat="1" ht="12.75"/>
    <row r="138" s="8" customFormat="1" ht="12.75"/>
    <row r="139" s="8" customFormat="1" ht="12.75"/>
    <row r="140" s="8" customFormat="1" ht="12.75"/>
    <row r="141" s="8" customFormat="1" ht="12.75"/>
    <row r="142" s="8" customFormat="1" ht="12.75"/>
    <row r="143" s="8" customFormat="1" ht="12.75"/>
    <row r="144" s="8" customFormat="1" ht="12.75"/>
    <row r="145" s="8" customFormat="1" ht="12.75"/>
    <row r="146" s="8" customFormat="1" ht="12.75"/>
    <row r="147" s="8" customFormat="1" ht="12.75"/>
    <row r="148" s="8" customFormat="1" ht="12.75"/>
    <row r="149" s="8" customFormat="1" ht="12.75"/>
    <row r="150" s="8" customFormat="1" ht="12.75"/>
    <row r="151" s="8" customFormat="1" ht="12.75"/>
    <row r="152" s="8" customFormat="1" ht="12.75"/>
    <row r="153" s="8" customFormat="1" ht="12.75"/>
    <row r="154" s="8" customFormat="1" ht="12.75"/>
    <row r="155" s="8" customFormat="1" ht="12.75"/>
    <row r="156" s="8" customFormat="1" ht="12.75"/>
    <row r="157" s="8" customFormat="1" ht="12.75"/>
    <row r="158" s="8" customFormat="1" ht="12.75"/>
    <row r="159" s="8" customFormat="1" ht="12.75"/>
    <row r="160" s="8" customFormat="1" ht="12.75"/>
    <row r="161" s="8" customFormat="1" ht="12.75"/>
    <row r="162" s="8" customFormat="1" ht="12.75"/>
    <row r="163" s="8" customFormat="1" ht="12.75"/>
    <row r="164" s="8" customFormat="1" ht="12.75"/>
    <row r="165" s="8" customFormat="1" ht="12.75"/>
    <row r="166" s="8" customFormat="1" ht="12.75"/>
    <row r="167" s="8" customFormat="1" ht="12.75"/>
    <row r="168" s="8" customFormat="1" ht="12.75"/>
    <row r="169" s="8" customFormat="1" ht="12.75"/>
    <row r="170" s="8" customFormat="1" ht="12.75"/>
    <row r="171" s="8" customFormat="1" ht="12.75"/>
    <row r="172" s="8" customFormat="1" ht="12.75"/>
    <row r="173" s="8" customFormat="1" ht="12.75"/>
    <row r="174" s="8" customFormat="1" ht="12.75"/>
    <row r="175" s="8" customFormat="1" ht="12.75"/>
    <row r="176" s="8" customFormat="1" ht="12.75"/>
    <row r="177" s="8" customFormat="1" ht="12.75"/>
  </sheetData>
  <sheetProtection/>
  <mergeCells count="161">
    <mergeCell ref="BW30:CJ30"/>
    <mergeCell ref="AG31:AT31"/>
    <mergeCell ref="U30:AF30"/>
    <mergeCell ref="AG30:AT30"/>
    <mergeCell ref="BW31:CJ31"/>
    <mergeCell ref="A31:D31"/>
    <mergeCell ref="E31:T31"/>
    <mergeCell ref="A30:D30"/>
    <mergeCell ref="E30:T30"/>
    <mergeCell ref="BI32:BV32"/>
    <mergeCell ref="AU30:BH30"/>
    <mergeCell ref="BI30:BV30"/>
    <mergeCell ref="BI31:BV31"/>
    <mergeCell ref="AU31:BH31"/>
    <mergeCell ref="DF30:DS30"/>
    <mergeCell ref="CK30:CU30"/>
    <mergeCell ref="CV30:DE30"/>
    <mergeCell ref="O36:AD36"/>
    <mergeCell ref="U31:AF31"/>
    <mergeCell ref="BW32:CJ32"/>
    <mergeCell ref="A32:T32"/>
    <mergeCell ref="U32:AF32"/>
    <mergeCell ref="AG32:AT32"/>
    <mergeCell ref="AU32:BH32"/>
    <mergeCell ref="DF32:DS32"/>
    <mergeCell ref="CV32:DE32"/>
    <mergeCell ref="CK32:CU32"/>
    <mergeCell ref="CK31:CU31"/>
    <mergeCell ref="CV31:DE31"/>
    <mergeCell ref="DF31:DS31"/>
    <mergeCell ref="AU28:BH28"/>
    <mergeCell ref="AU29:BH29"/>
    <mergeCell ref="A29:D29"/>
    <mergeCell ref="E29:T29"/>
    <mergeCell ref="U29:AF29"/>
    <mergeCell ref="AG29:AT29"/>
    <mergeCell ref="A28:D28"/>
    <mergeCell ref="E28:T28"/>
    <mergeCell ref="U28:AF28"/>
    <mergeCell ref="AG28:AT28"/>
    <mergeCell ref="DF28:DS28"/>
    <mergeCell ref="CV29:DE29"/>
    <mergeCell ref="BW29:CJ29"/>
    <mergeCell ref="CK29:CU29"/>
    <mergeCell ref="DF29:DS29"/>
    <mergeCell ref="BW28:CJ28"/>
    <mergeCell ref="CK28:CU28"/>
    <mergeCell ref="CV28:DE28"/>
    <mergeCell ref="CV26:DE26"/>
    <mergeCell ref="BW27:CJ27"/>
    <mergeCell ref="CK27:CU27"/>
    <mergeCell ref="CV27:DE27"/>
    <mergeCell ref="BW26:CJ26"/>
    <mergeCell ref="CK26:CU26"/>
    <mergeCell ref="BI28:BV28"/>
    <mergeCell ref="BI29:BV29"/>
    <mergeCell ref="DF26:DS26"/>
    <mergeCell ref="A27:D27"/>
    <mergeCell ref="E27:T27"/>
    <mergeCell ref="U27:AF27"/>
    <mergeCell ref="AG27:AT27"/>
    <mergeCell ref="AU27:BH27"/>
    <mergeCell ref="BI27:BV27"/>
    <mergeCell ref="DF27:DS27"/>
    <mergeCell ref="AG26:AT26"/>
    <mergeCell ref="AU26:BH26"/>
    <mergeCell ref="BI26:BV26"/>
    <mergeCell ref="AG19:AT19"/>
    <mergeCell ref="AU19:BH19"/>
    <mergeCell ref="AU23:BH23"/>
    <mergeCell ref="BI23:BV23"/>
    <mergeCell ref="BI19:BV19"/>
    <mergeCell ref="BI21:BV21"/>
    <mergeCell ref="U17:AF17"/>
    <mergeCell ref="DF17:DS17"/>
    <mergeCell ref="A19:D19"/>
    <mergeCell ref="CK17:CU17"/>
    <mergeCell ref="CV17:DE17"/>
    <mergeCell ref="A18:D18"/>
    <mergeCell ref="AU18:CJ18"/>
    <mergeCell ref="CK18:CU18"/>
    <mergeCell ref="CV18:DE18"/>
    <mergeCell ref="E18:T18"/>
    <mergeCell ref="AG17:CJ17"/>
    <mergeCell ref="AG18:AT18"/>
    <mergeCell ref="DF19:DS19"/>
    <mergeCell ref="A7:DS7"/>
    <mergeCell ref="A9:DS9"/>
    <mergeCell ref="T11:DS11"/>
    <mergeCell ref="AH13:DS13"/>
    <mergeCell ref="A15:DS15"/>
    <mergeCell ref="A17:D17"/>
    <mergeCell ref="E17:T17"/>
    <mergeCell ref="A20:D20"/>
    <mergeCell ref="E20:T20"/>
    <mergeCell ref="BW19:CJ19"/>
    <mergeCell ref="CK19:CU19"/>
    <mergeCell ref="BW20:CJ20"/>
    <mergeCell ref="CK20:CU20"/>
    <mergeCell ref="BI20:BV20"/>
    <mergeCell ref="E19:T19"/>
    <mergeCell ref="U19:AF19"/>
    <mergeCell ref="E21:T21"/>
    <mergeCell ref="U21:AF21"/>
    <mergeCell ref="AG20:AT20"/>
    <mergeCell ref="AU20:BH20"/>
    <mergeCell ref="U20:AF20"/>
    <mergeCell ref="DF18:DS18"/>
    <mergeCell ref="DF20:DS20"/>
    <mergeCell ref="CV19:DE19"/>
    <mergeCell ref="CV20:DE20"/>
    <mergeCell ref="U18:AF18"/>
    <mergeCell ref="CK21:CU21"/>
    <mergeCell ref="BW21:CJ21"/>
    <mergeCell ref="BW23:CJ23"/>
    <mergeCell ref="CK22:CU22"/>
    <mergeCell ref="BW22:CJ22"/>
    <mergeCell ref="CK23:CU23"/>
    <mergeCell ref="DF21:DS21"/>
    <mergeCell ref="A22:D22"/>
    <mergeCell ref="E22:T22"/>
    <mergeCell ref="U22:AF22"/>
    <mergeCell ref="AG22:AT22"/>
    <mergeCell ref="A21:D21"/>
    <mergeCell ref="AG21:AT21"/>
    <mergeCell ref="AU21:BH21"/>
    <mergeCell ref="AU22:BH22"/>
    <mergeCell ref="CV21:DE21"/>
    <mergeCell ref="CV22:DE22"/>
    <mergeCell ref="DF22:DS22"/>
    <mergeCell ref="CV23:DE23"/>
    <mergeCell ref="DF23:DS23"/>
    <mergeCell ref="A23:D23"/>
    <mergeCell ref="E23:T23"/>
    <mergeCell ref="U23:AF23"/>
    <mergeCell ref="AG23:AT23"/>
    <mergeCell ref="BI22:BV22"/>
    <mergeCell ref="BW25:CJ25"/>
    <mergeCell ref="CK25:CU25"/>
    <mergeCell ref="AU24:BH24"/>
    <mergeCell ref="BI24:BV24"/>
    <mergeCell ref="AU25:BH25"/>
    <mergeCell ref="BI25:BV25"/>
    <mergeCell ref="BW24:CJ24"/>
    <mergeCell ref="CK24:CU24"/>
    <mergeCell ref="CV24:DE24"/>
    <mergeCell ref="DF24:DS24"/>
    <mergeCell ref="A24:D24"/>
    <mergeCell ref="E24:T24"/>
    <mergeCell ref="U24:AF24"/>
    <mergeCell ref="AG24:AT24"/>
    <mergeCell ref="O35:AD35"/>
    <mergeCell ref="CV25:DE25"/>
    <mergeCell ref="DF25:DS25"/>
    <mergeCell ref="A25:D25"/>
    <mergeCell ref="E25:T25"/>
    <mergeCell ref="U25:AF25"/>
    <mergeCell ref="AG25:AT25"/>
    <mergeCell ref="A26:D26"/>
    <mergeCell ref="E26:T26"/>
    <mergeCell ref="U26:AF26"/>
  </mergeCells>
  <printOptions/>
  <pageMargins left="0.7874015748031497" right="0.1968503937007874" top="0.3937007874015748" bottom="0.1968503937007874" header="0" footer="0"/>
  <pageSetup fitToHeight="1" fitToWidth="1" horizontalDpi="600" verticalDpi="600" orientation="portrait" paperSize="9" scale="6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CB57"/>
  <sheetViews>
    <sheetView zoomScale="75" zoomScaleNormal="75" zoomScalePageLayoutView="0" workbookViewId="0" topLeftCell="A1">
      <selection activeCell="BQ47" sqref="BQ47:CB47"/>
    </sheetView>
  </sheetViews>
  <sheetFormatPr defaultColWidth="1.1484375" defaultRowHeight="12.75"/>
  <cols>
    <col min="1" max="1" width="7.421875" style="8" bestFit="1" customWidth="1"/>
    <col min="2" max="30" width="1.1484375" style="8" customWidth="1"/>
    <col min="31" max="31" width="7.421875" style="8" bestFit="1" customWidth="1"/>
    <col min="32" max="16384" width="1.1484375" style="8" customWidth="1"/>
  </cols>
  <sheetData>
    <row r="1" spans="1:80" s="194" customFormat="1" ht="15.75">
      <c r="A1" s="551" t="s">
        <v>184</v>
      </c>
      <c r="B1" s="551"/>
      <c r="C1" s="551"/>
      <c r="D1" s="551"/>
      <c r="E1" s="551"/>
      <c r="F1" s="551"/>
      <c r="G1" s="551"/>
      <c r="H1" s="551"/>
      <c r="I1" s="551"/>
      <c r="J1" s="551"/>
      <c r="K1" s="551"/>
      <c r="L1" s="551"/>
      <c r="M1" s="551"/>
      <c r="N1" s="551"/>
      <c r="O1" s="551"/>
      <c r="P1" s="551"/>
      <c r="Q1" s="551"/>
      <c r="R1" s="551"/>
      <c r="S1" s="551"/>
      <c r="T1" s="551"/>
      <c r="U1" s="551"/>
      <c r="V1" s="551"/>
      <c r="W1" s="551"/>
      <c r="X1" s="551"/>
      <c r="Y1" s="551"/>
      <c r="Z1" s="551"/>
      <c r="AA1" s="551"/>
      <c r="AB1" s="551"/>
      <c r="AC1" s="551"/>
      <c r="AD1" s="551"/>
      <c r="AE1" s="551"/>
      <c r="AF1" s="551"/>
      <c r="AG1" s="551"/>
      <c r="AH1" s="551"/>
      <c r="AI1" s="551"/>
      <c r="AJ1" s="551"/>
      <c r="AK1" s="551"/>
      <c r="AL1" s="551"/>
      <c r="AM1" s="551"/>
      <c r="AN1" s="551"/>
      <c r="AO1" s="551"/>
      <c r="AP1" s="551"/>
      <c r="AQ1" s="551"/>
      <c r="AR1" s="551"/>
      <c r="AS1" s="551"/>
      <c r="AT1" s="551"/>
      <c r="AU1" s="551"/>
      <c r="AV1" s="551"/>
      <c r="AW1" s="551"/>
      <c r="AX1" s="551"/>
      <c r="AY1" s="551"/>
      <c r="AZ1" s="551"/>
      <c r="BA1" s="551"/>
      <c r="BB1" s="551"/>
      <c r="BC1" s="551"/>
      <c r="BD1" s="551"/>
      <c r="BE1" s="551"/>
      <c r="BF1" s="551"/>
      <c r="BG1" s="551"/>
      <c r="BH1" s="551"/>
      <c r="BI1" s="551"/>
      <c r="BJ1" s="551"/>
      <c r="BK1" s="551"/>
      <c r="BL1" s="551"/>
      <c r="BM1" s="551"/>
      <c r="BN1" s="551"/>
      <c r="BO1" s="551"/>
      <c r="BP1" s="551"/>
      <c r="BQ1" s="551"/>
      <c r="BR1" s="551"/>
      <c r="BS1" s="551"/>
      <c r="BT1" s="551"/>
      <c r="BU1" s="551"/>
      <c r="BV1" s="551"/>
      <c r="BW1" s="551"/>
      <c r="BX1" s="551"/>
      <c r="BY1" s="551"/>
      <c r="BZ1" s="551"/>
      <c r="CA1" s="551"/>
      <c r="CB1" s="551"/>
    </row>
    <row r="2" spans="1:80" s="18" customFormat="1" ht="15.75">
      <c r="A2" s="194" t="s">
        <v>159</v>
      </c>
      <c r="T2" s="527" t="s">
        <v>281</v>
      </c>
      <c r="U2" s="527"/>
      <c r="V2" s="527"/>
      <c r="W2" s="527"/>
      <c r="X2" s="527"/>
      <c r="Y2" s="527"/>
      <c r="Z2" s="527"/>
      <c r="AA2" s="527"/>
      <c r="AB2" s="527"/>
      <c r="AC2" s="527"/>
      <c r="AD2" s="527"/>
      <c r="AE2" s="527"/>
      <c r="AF2" s="527"/>
      <c r="AG2" s="527"/>
      <c r="AH2" s="527"/>
      <c r="AI2" s="527"/>
      <c r="AJ2" s="527"/>
      <c r="AK2" s="527"/>
      <c r="AL2" s="527"/>
      <c r="AM2" s="527"/>
      <c r="AN2" s="527"/>
      <c r="AO2" s="527"/>
      <c r="AP2" s="527"/>
      <c r="AQ2" s="527"/>
      <c r="AR2" s="527"/>
      <c r="AS2" s="527"/>
      <c r="AT2" s="527"/>
      <c r="AU2" s="527"/>
      <c r="AV2" s="527"/>
      <c r="AW2" s="527"/>
      <c r="AX2" s="527"/>
      <c r="AY2" s="527"/>
      <c r="AZ2" s="527"/>
      <c r="BA2" s="527"/>
      <c r="BB2" s="527"/>
      <c r="BC2" s="527"/>
      <c r="BD2" s="527"/>
      <c r="BE2" s="527"/>
      <c r="BF2" s="527"/>
      <c r="BG2" s="527"/>
      <c r="BH2" s="527"/>
      <c r="BI2" s="527"/>
      <c r="BJ2" s="527"/>
      <c r="BK2" s="527"/>
      <c r="BL2" s="527"/>
      <c r="BM2" s="527"/>
      <c r="BN2" s="527"/>
      <c r="BO2" s="527"/>
      <c r="BP2" s="527"/>
      <c r="BQ2" s="527"/>
      <c r="BR2" s="527"/>
      <c r="BS2" s="527"/>
      <c r="BT2" s="527"/>
      <c r="BU2" s="527"/>
      <c r="BV2" s="527"/>
      <c r="BW2" s="527"/>
      <c r="BX2" s="527"/>
      <c r="BY2" s="527"/>
      <c r="BZ2" s="527"/>
      <c r="CA2" s="527"/>
      <c r="CB2" s="527"/>
    </row>
    <row r="3" spans="1:80" s="197" customFormat="1" ht="9.75">
      <c r="A3" s="196"/>
      <c r="T3" s="247"/>
      <c r="U3" s="247"/>
      <c r="V3" s="247"/>
      <c r="W3" s="247"/>
      <c r="X3" s="247"/>
      <c r="Y3" s="247"/>
      <c r="Z3" s="247"/>
      <c r="AA3" s="247"/>
      <c r="AB3" s="247"/>
      <c r="AC3" s="247"/>
      <c r="AD3" s="247"/>
      <c r="AE3" s="247"/>
      <c r="AF3" s="247"/>
      <c r="AG3" s="247"/>
      <c r="AH3" s="247"/>
      <c r="AI3" s="247"/>
      <c r="AJ3" s="247"/>
      <c r="AK3" s="247"/>
      <c r="AL3" s="247"/>
      <c r="AM3" s="247"/>
      <c r="AN3" s="247"/>
      <c r="AO3" s="247"/>
      <c r="AP3" s="247"/>
      <c r="AQ3" s="247"/>
      <c r="AR3" s="247"/>
      <c r="AS3" s="247"/>
      <c r="AT3" s="247"/>
      <c r="AU3" s="247"/>
      <c r="AV3" s="247"/>
      <c r="AW3" s="247"/>
      <c r="AX3" s="247"/>
      <c r="AY3" s="247"/>
      <c r="AZ3" s="247"/>
      <c r="BA3" s="247"/>
      <c r="BB3" s="247"/>
      <c r="BC3" s="247"/>
      <c r="BD3" s="247"/>
      <c r="BE3" s="247"/>
      <c r="BF3" s="247"/>
      <c r="BG3" s="247"/>
      <c r="BH3" s="247"/>
      <c r="BI3" s="247"/>
      <c r="BJ3" s="247"/>
      <c r="BK3" s="247"/>
      <c r="BL3" s="247"/>
      <c r="BM3" s="247"/>
      <c r="BN3" s="247"/>
      <c r="BO3" s="247"/>
      <c r="BP3" s="247"/>
      <c r="BQ3" s="247"/>
      <c r="BR3" s="247"/>
      <c r="BS3" s="247"/>
      <c r="BT3" s="247"/>
      <c r="BU3" s="247"/>
      <c r="BV3" s="247"/>
      <c r="BW3" s="247"/>
      <c r="BX3" s="247"/>
      <c r="BY3" s="247"/>
      <c r="BZ3" s="247"/>
      <c r="CA3" s="247"/>
      <c r="CB3" s="247"/>
    </row>
    <row r="4" spans="1:80" s="18" customFormat="1" ht="15.75">
      <c r="A4" s="194" t="s">
        <v>160</v>
      </c>
      <c r="AH4" s="552" t="s">
        <v>279</v>
      </c>
      <c r="AI4" s="552"/>
      <c r="AJ4" s="552"/>
      <c r="AK4" s="552"/>
      <c r="AL4" s="552"/>
      <c r="AM4" s="552"/>
      <c r="AN4" s="552"/>
      <c r="AO4" s="552"/>
      <c r="AP4" s="552"/>
      <c r="AQ4" s="552"/>
      <c r="AR4" s="552"/>
      <c r="AS4" s="552"/>
      <c r="AT4" s="552"/>
      <c r="AU4" s="552"/>
      <c r="AV4" s="552"/>
      <c r="AW4" s="552"/>
      <c r="AX4" s="552"/>
      <c r="AY4" s="552"/>
      <c r="AZ4" s="552"/>
      <c r="BA4" s="552"/>
      <c r="BB4" s="552"/>
      <c r="BC4" s="552"/>
      <c r="BD4" s="552"/>
      <c r="BE4" s="552"/>
      <c r="BF4" s="552"/>
      <c r="BG4" s="552"/>
      <c r="BH4" s="552"/>
      <c r="BI4" s="552"/>
      <c r="BJ4" s="552"/>
      <c r="BK4" s="552"/>
      <c r="BL4" s="552"/>
      <c r="BM4" s="552"/>
      <c r="BN4" s="552"/>
      <c r="BO4" s="552"/>
      <c r="BP4" s="552"/>
      <c r="BQ4" s="552"/>
      <c r="BR4" s="552"/>
      <c r="BS4" s="552"/>
      <c r="BT4" s="552"/>
      <c r="BU4" s="552"/>
      <c r="BV4" s="552"/>
      <c r="BW4" s="552"/>
      <c r="BX4" s="552"/>
      <c r="BY4" s="552"/>
      <c r="BZ4" s="552"/>
      <c r="CA4" s="552"/>
      <c r="CB4" s="552"/>
    </row>
    <row r="5" s="197" customFormat="1" ht="8.25"/>
    <row r="6" spans="1:80" ht="12.75">
      <c r="A6" s="520" t="s">
        <v>17</v>
      </c>
      <c r="B6" s="521"/>
      <c r="C6" s="521"/>
      <c r="D6" s="522"/>
      <c r="E6" s="520" t="s">
        <v>185</v>
      </c>
      <c r="F6" s="521"/>
      <c r="G6" s="521"/>
      <c r="H6" s="521"/>
      <c r="I6" s="521"/>
      <c r="J6" s="521"/>
      <c r="K6" s="521"/>
      <c r="L6" s="521"/>
      <c r="M6" s="521"/>
      <c r="N6" s="521"/>
      <c r="O6" s="521"/>
      <c r="P6" s="521"/>
      <c r="Q6" s="521"/>
      <c r="R6" s="521"/>
      <c r="S6" s="521"/>
      <c r="T6" s="521"/>
      <c r="U6" s="521"/>
      <c r="V6" s="521"/>
      <c r="W6" s="521"/>
      <c r="X6" s="521"/>
      <c r="Y6" s="521"/>
      <c r="Z6" s="521"/>
      <c r="AA6" s="521"/>
      <c r="AB6" s="521"/>
      <c r="AC6" s="521"/>
      <c r="AD6" s="521"/>
      <c r="AE6" s="521"/>
      <c r="AF6" s="521"/>
      <c r="AG6" s="521"/>
      <c r="AH6" s="521"/>
      <c r="AI6" s="522"/>
      <c r="AJ6" s="520" t="s">
        <v>186</v>
      </c>
      <c r="AK6" s="521"/>
      <c r="AL6" s="521"/>
      <c r="AM6" s="521"/>
      <c r="AN6" s="521"/>
      <c r="AO6" s="521"/>
      <c r="AP6" s="521"/>
      <c r="AQ6" s="521"/>
      <c r="AR6" s="521"/>
      <c r="AS6" s="521"/>
      <c r="AT6" s="521"/>
      <c r="AU6" s="521"/>
      <c r="AV6" s="521"/>
      <c r="AW6" s="522"/>
      <c r="AX6" s="520" t="s">
        <v>187</v>
      </c>
      <c r="AY6" s="521"/>
      <c r="AZ6" s="521"/>
      <c r="BA6" s="521"/>
      <c r="BB6" s="521"/>
      <c r="BC6" s="521"/>
      <c r="BD6" s="521"/>
      <c r="BE6" s="521"/>
      <c r="BF6" s="522"/>
      <c r="BG6" s="520" t="s">
        <v>187</v>
      </c>
      <c r="BH6" s="521"/>
      <c r="BI6" s="521"/>
      <c r="BJ6" s="521"/>
      <c r="BK6" s="521"/>
      <c r="BL6" s="521"/>
      <c r="BM6" s="521"/>
      <c r="BN6" s="521"/>
      <c r="BO6" s="522"/>
      <c r="BP6" s="520" t="s">
        <v>188</v>
      </c>
      <c r="BQ6" s="521"/>
      <c r="BR6" s="521"/>
      <c r="BS6" s="521"/>
      <c r="BT6" s="521"/>
      <c r="BU6" s="521"/>
      <c r="BV6" s="521"/>
      <c r="BW6" s="521"/>
      <c r="BX6" s="521"/>
      <c r="BY6" s="521"/>
      <c r="BZ6" s="521"/>
      <c r="CA6" s="521"/>
      <c r="CB6" s="522"/>
    </row>
    <row r="7" spans="1:80" ht="12.75">
      <c r="A7" s="517" t="s">
        <v>18</v>
      </c>
      <c r="B7" s="518"/>
      <c r="C7" s="518"/>
      <c r="D7" s="519"/>
      <c r="E7" s="517"/>
      <c r="F7" s="518"/>
      <c r="G7" s="518"/>
      <c r="H7" s="518"/>
      <c r="I7" s="518"/>
      <c r="J7" s="518"/>
      <c r="K7" s="518"/>
      <c r="L7" s="518"/>
      <c r="M7" s="518"/>
      <c r="N7" s="518"/>
      <c r="O7" s="518"/>
      <c r="P7" s="518"/>
      <c r="Q7" s="518"/>
      <c r="R7" s="518"/>
      <c r="S7" s="518"/>
      <c r="T7" s="518"/>
      <c r="U7" s="518"/>
      <c r="V7" s="518"/>
      <c r="W7" s="518"/>
      <c r="X7" s="518"/>
      <c r="Y7" s="518"/>
      <c r="Z7" s="518"/>
      <c r="AA7" s="518"/>
      <c r="AB7" s="518"/>
      <c r="AC7" s="518"/>
      <c r="AD7" s="518"/>
      <c r="AE7" s="518"/>
      <c r="AF7" s="518"/>
      <c r="AG7" s="518"/>
      <c r="AH7" s="518"/>
      <c r="AI7" s="519"/>
      <c r="AJ7" s="517" t="s">
        <v>189</v>
      </c>
      <c r="AK7" s="518"/>
      <c r="AL7" s="518"/>
      <c r="AM7" s="518"/>
      <c r="AN7" s="518"/>
      <c r="AO7" s="518"/>
      <c r="AP7" s="518"/>
      <c r="AQ7" s="518"/>
      <c r="AR7" s="518"/>
      <c r="AS7" s="518"/>
      <c r="AT7" s="518"/>
      <c r="AU7" s="518"/>
      <c r="AV7" s="518"/>
      <c r="AW7" s="519"/>
      <c r="AX7" s="517" t="s">
        <v>190</v>
      </c>
      <c r="AY7" s="518"/>
      <c r="AZ7" s="518"/>
      <c r="BA7" s="518"/>
      <c r="BB7" s="518"/>
      <c r="BC7" s="518"/>
      <c r="BD7" s="518"/>
      <c r="BE7" s="518"/>
      <c r="BF7" s="519"/>
      <c r="BG7" s="517" t="s">
        <v>191</v>
      </c>
      <c r="BH7" s="518"/>
      <c r="BI7" s="518"/>
      <c r="BJ7" s="518"/>
      <c r="BK7" s="518"/>
      <c r="BL7" s="518"/>
      <c r="BM7" s="518"/>
      <c r="BN7" s="518"/>
      <c r="BO7" s="519"/>
      <c r="BP7" s="517" t="s">
        <v>192</v>
      </c>
      <c r="BQ7" s="518"/>
      <c r="BR7" s="518"/>
      <c r="BS7" s="518"/>
      <c r="BT7" s="518"/>
      <c r="BU7" s="518"/>
      <c r="BV7" s="518"/>
      <c r="BW7" s="518"/>
      <c r="BX7" s="518"/>
      <c r="BY7" s="518"/>
      <c r="BZ7" s="518"/>
      <c r="CA7" s="518"/>
      <c r="CB7" s="519"/>
    </row>
    <row r="8" spans="1:80" ht="12.75">
      <c r="A8" s="517"/>
      <c r="B8" s="518"/>
      <c r="C8" s="518"/>
      <c r="D8" s="519"/>
      <c r="E8" s="517"/>
      <c r="F8" s="518"/>
      <c r="G8" s="518"/>
      <c r="H8" s="518"/>
      <c r="I8" s="518"/>
      <c r="J8" s="518"/>
      <c r="K8" s="518"/>
      <c r="L8" s="518"/>
      <c r="M8" s="518"/>
      <c r="N8" s="518"/>
      <c r="O8" s="518"/>
      <c r="P8" s="518"/>
      <c r="Q8" s="518"/>
      <c r="R8" s="518"/>
      <c r="S8" s="518"/>
      <c r="T8" s="518"/>
      <c r="U8" s="518"/>
      <c r="V8" s="518"/>
      <c r="W8" s="518"/>
      <c r="X8" s="518"/>
      <c r="Y8" s="518"/>
      <c r="Z8" s="518"/>
      <c r="AA8" s="518"/>
      <c r="AB8" s="518"/>
      <c r="AC8" s="518"/>
      <c r="AD8" s="518"/>
      <c r="AE8" s="518"/>
      <c r="AF8" s="518"/>
      <c r="AG8" s="518"/>
      <c r="AH8" s="518"/>
      <c r="AI8" s="519"/>
      <c r="AJ8" s="517" t="s">
        <v>193</v>
      </c>
      <c r="AK8" s="518"/>
      <c r="AL8" s="518"/>
      <c r="AM8" s="518"/>
      <c r="AN8" s="518"/>
      <c r="AO8" s="518"/>
      <c r="AP8" s="518"/>
      <c r="AQ8" s="518"/>
      <c r="AR8" s="518"/>
      <c r="AS8" s="518"/>
      <c r="AT8" s="518"/>
      <c r="AU8" s="518"/>
      <c r="AV8" s="518"/>
      <c r="AW8" s="519"/>
      <c r="AX8" s="517" t="s">
        <v>194</v>
      </c>
      <c r="AY8" s="518"/>
      <c r="AZ8" s="518"/>
      <c r="BA8" s="518"/>
      <c r="BB8" s="518"/>
      <c r="BC8" s="518"/>
      <c r="BD8" s="518"/>
      <c r="BE8" s="518"/>
      <c r="BF8" s="519"/>
      <c r="BG8" s="517"/>
      <c r="BH8" s="518"/>
      <c r="BI8" s="518"/>
      <c r="BJ8" s="518"/>
      <c r="BK8" s="518"/>
      <c r="BL8" s="518"/>
      <c r="BM8" s="518"/>
      <c r="BN8" s="518"/>
      <c r="BO8" s="519"/>
      <c r="BP8" s="517"/>
      <c r="BQ8" s="518"/>
      <c r="BR8" s="518"/>
      <c r="BS8" s="518"/>
      <c r="BT8" s="518"/>
      <c r="BU8" s="518"/>
      <c r="BV8" s="518"/>
      <c r="BW8" s="518"/>
      <c r="BX8" s="518"/>
      <c r="BY8" s="518"/>
      <c r="BZ8" s="518"/>
      <c r="CA8" s="518"/>
      <c r="CB8" s="519"/>
    </row>
    <row r="9" spans="1:80" ht="12.75">
      <c r="A9" s="553"/>
      <c r="B9" s="554"/>
      <c r="C9" s="554"/>
      <c r="D9" s="555"/>
      <c r="E9" s="553"/>
      <c r="F9" s="554"/>
      <c r="G9" s="554"/>
      <c r="H9" s="554"/>
      <c r="I9" s="554"/>
      <c r="J9" s="554"/>
      <c r="K9" s="554"/>
      <c r="L9" s="554"/>
      <c r="M9" s="554"/>
      <c r="N9" s="554"/>
      <c r="O9" s="554"/>
      <c r="P9" s="554"/>
      <c r="Q9" s="554"/>
      <c r="R9" s="554"/>
      <c r="S9" s="554"/>
      <c r="T9" s="554"/>
      <c r="U9" s="554"/>
      <c r="V9" s="554"/>
      <c r="W9" s="554"/>
      <c r="X9" s="554"/>
      <c r="Y9" s="554"/>
      <c r="Z9" s="554"/>
      <c r="AA9" s="554"/>
      <c r="AB9" s="554"/>
      <c r="AC9" s="554"/>
      <c r="AD9" s="554"/>
      <c r="AE9" s="554"/>
      <c r="AF9" s="554"/>
      <c r="AG9" s="554"/>
      <c r="AH9" s="554"/>
      <c r="AI9" s="555"/>
      <c r="AJ9" s="553" t="s">
        <v>195</v>
      </c>
      <c r="AK9" s="554"/>
      <c r="AL9" s="554"/>
      <c r="AM9" s="554"/>
      <c r="AN9" s="554"/>
      <c r="AO9" s="554"/>
      <c r="AP9" s="554"/>
      <c r="AQ9" s="554"/>
      <c r="AR9" s="554"/>
      <c r="AS9" s="554"/>
      <c r="AT9" s="554"/>
      <c r="AU9" s="554"/>
      <c r="AV9" s="554"/>
      <c r="AW9" s="555"/>
      <c r="AX9" s="553"/>
      <c r="AY9" s="554"/>
      <c r="AZ9" s="554"/>
      <c r="BA9" s="554"/>
      <c r="BB9" s="554"/>
      <c r="BC9" s="554"/>
      <c r="BD9" s="554"/>
      <c r="BE9" s="554"/>
      <c r="BF9" s="555"/>
      <c r="BG9" s="553"/>
      <c r="BH9" s="554"/>
      <c r="BI9" s="554"/>
      <c r="BJ9" s="554"/>
      <c r="BK9" s="554"/>
      <c r="BL9" s="554"/>
      <c r="BM9" s="554"/>
      <c r="BN9" s="554"/>
      <c r="BO9" s="555"/>
      <c r="BP9" s="553"/>
      <c r="BQ9" s="554"/>
      <c r="BR9" s="554"/>
      <c r="BS9" s="554"/>
      <c r="BT9" s="554"/>
      <c r="BU9" s="554"/>
      <c r="BV9" s="554"/>
      <c r="BW9" s="554"/>
      <c r="BX9" s="554"/>
      <c r="BY9" s="554"/>
      <c r="BZ9" s="554"/>
      <c r="CA9" s="554"/>
      <c r="CB9" s="555"/>
    </row>
    <row r="10" spans="1:80" ht="12.75">
      <c r="A10" s="553">
        <v>1</v>
      </c>
      <c r="B10" s="554"/>
      <c r="C10" s="554"/>
      <c r="D10" s="555"/>
      <c r="E10" s="553">
        <v>2</v>
      </c>
      <c r="F10" s="554"/>
      <c r="G10" s="554"/>
      <c r="H10" s="554"/>
      <c r="I10" s="554"/>
      <c r="J10" s="554"/>
      <c r="K10" s="554"/>
      <c r="L10" s="554"/>
      <c r="M10" s="554"/>
      <c r="N10" s="554"/>
      <c r="O10" s="554"/>
      <c r="P10" s="554"/>
      <c r="Q10" s="554"/>
      <c r="R10" s="554"/>
      <c r="S10" s="554"/>
      <c r="T10" s="554"/>
      <c r="U10" s="554"/>
      <c r="V10" s="554"/>
      <c r="W10" s="554"/>
      <c r="X10" s="554"/>
      <c r="Y10" s="554"/>
      <c r="Z10" s="554"/>
      <c r="AA10" s="554"/>
      <c r="AB10" s="554"/>
      <c r="AC10" s="554"/>
      <c r="AD10" s="554"/>
      <c r="AE10" s="554"/>
      <c r="AF10" s="554"/>
      <c r="AG10" s="554"/>
      <c r="AH10" s="554"/>
      <c r="AI10" s="555"/>
      <c r="AJ10" s="553">
        <v>3</v>
      </c>
      <c r="AK10" s="554"/>
      <c r="AL10" s="554"/>
      <c r="AM10" s="554"/>
      <c r="AN10" s="554"/>
      <c r="AO10" s="554"/>
      <c r="AP10" s="554"/>
      <c r="AQ10" s="554"/>
      <c r="AR10" s="554"/>
      <c r="AS10" s="554"/>
      <c r="AT10" s="554"/>
      <c r="AU10" s="554"/>
      <c r="AV10" s="554"/>
      <c r="AW10" s="555"/>
      <c r="AX10" s="553">
        <v>4</v>
      </c>
      <c r="AY10" s="554"/>
      <c r="AZ10" s="554"/>
      <c r="BA10" s="554"/>
      <c r="BB10" s="554"/>
      <c r="BC10" s="554"/>
      <c r="BD10" s="554"/>
      <c r="BE10" s="554"/>
      <c r="BF10" s="555"/>
      <c r="BG10" s="553">
        <v>5</v>
      </c>
      <c r="BH10" s="554"/>
      <c r="BI10" s="554"/>
      <c r="BJ10" s="554"/>
      <c r="BK10" s="554"/>
      <c r="BL10" s="554"/>
      <c r="BM10" s="554"/>
      <c r="BN10" s="554"/>
      <c r="BO10" s="555"/>
      <c r="BP10" s="553">
        <v>6</v>
      </c>
      <c r="BQ10" s="554"/>
      <c r="BR10" s="554"/>
      <c r="BS10" s="554"/>
      <c r="BT10" s="554"/>
      <c r="BU10" s="554"/>
      <c r="BV10" s="554"/>
      <c r="BW10" s="554"/>
      <c r="BX10" s="554"/>
      <c r="BY10" s="554"/>
      <c r="BZ10" s="554"/>
      <c r="CA10" s="554"/>
      <c r="CB10" s="555"/>
    </row>
    <row r="11" spans="1:80" ht="12.75">
      <c r="A11" s="559"/>
      <c r="B11" s="560"/>
      <c r="C11" s="560"/>
      <c r="D11" s="561"/>
      <c r="E11" s="559"/>
      <c r="F11" s="560"/>
      <c r="G11" s="560"/>
      <c r="H11" s="560"/>
      <c r="I11" s="560"/>
      <c r="J11" s="560"/>
      <c r="K11" s="560"/>
      <c r="L11" s="560"/>
      <c r="M11" s="560"/>
      <c r="N11" s="560"/>
      <c r="O11" s="560"/>
      <c r="P11" s="560"/>
      <c r="Q11" s="560"/>
      <c r="R11" s="560"/>
      <c r="S11" s="560"/>
      <c r="T11" s="560"/>
      <c r="U11" s="560"/>
      <c r="V11" s="560"/>
      <c r="W11" s="560"/>
      <c r="X11" s="560"/>
      <c r="Y11" s="560"/>
      <c r="Z11" s="560"/>
      <c r="AA11" s="560"/>
      <c r="AB11" s="560"/>
      <c r="AC11" s="560"/>
      <c r="AD11" s="560"/>
      <c r="AE11" s="560"/>
      <c r="AF11" s="560"/>
      <c r="AG11" s="560"/>
      <c r="AH11" s="560"/>
      <c r="AI11" s="561"/>
      <c r="AJ11" s="556"/>
      <c r="AK11" s="557"/>
      <c r="AL11" s="557"/>
      <c r="AM11" s="557"/>
      <c r="AN11" s="557"/>
      <c r="AO11" s="557"/>
      <c r="AP11" s="557"/>
      <c r="AQ11" s="557"/>
      <c r="AR11" s="557"/>
      <c r="AS11" s="557"/>
      <c r="AT11" s="557"/>
      <c r="AU11" s="557"/>
      <c r="AV11" s="557"/>
      <c r="AW11" s="558"/>
      <c r="AX11" s="556"/>
      <c r="AY11" s="557"/>
      <c r="AZ11" s="557"/>
      <c r="BA11" s="557"/>
      <c r="BB11" s="557"/>
      <c r="BC11" s="557"/>
      <c r="BD11" s="557"/>
      <c r="BE11" s="557"/>
      <c r="BF11" s="558"/>
      <c r="BG11" s="556"/>
      <c r="BH11" s="557"/>
      <c r="BI11" s="557"/>
      <c r="BJ11" s="557"/>
      <c r="BK11" s="557"/>
      <c r="BL11" s="557"/>
      <c r="BM11" s="557"/>
      <c r="BN11" s="557"/>
      <c r="BO11" s="558"/>
      <c r="BP11" s="556"/>
      <c r="BQ11" s="557"/>
      <c r="BR11" s="557"/>
      <c r="BS11" s="557"/>
      <c r="BT11" s="557"/>
      <c r="BU11" s="557"/>
      <c r="BV11" s="557"/>
      <c r="BW11" s="557"/>
      <c r="BX11" s="557"/>
      <c r="BY11" s="557"/>
      <c r="BZ11" s="557"/>
      <c r="CA11" s="557"/>
      <c r="CB11" s="558"/>
    </row>
    <row r="12" spans="1:80" ht="12.75">
      <c r="A12" s="559"/>
      <c r="B12" s="560"/>
      <c r="C12" s="560"/>
      <c r="D12" s="561"/>
      <c r="E12" s="563" t="s">
        <v>183</v>
      </c>
      <c r="F12" s="564"/>
      <c r="G12" s="564"/>
      <c r="H12" s="564"/>
      <c r="I12" s="564"/>
      <c r="J12" s="564"/>
      <c r="K12" s="564"/>
      <c r="L12" s="564"/>
      <c r="M12" s="564"/>
      <c r="N12" s="564"/>
      <c r="O12" s="564"/>
      <c r="P12" s="564"/>
      <c r="Q12" s="564"/>
      <c r="R12" s="564"/>
      <c r="S12" s="564"/>
      <c r="T12" s="564"/>
      <c r="U12" s="564"/>
      <c r="V12" s="564"/>
      <c r="W12" s="564"/>
      <c r="X12" s="564"/>
      <c r="Y12" s="564"/>
      <c r="Z12" s="564"/>
      <c r="AA12" s="564"/>
      <c r="AB12" s="564"/>
      <c r="AC12" s="564"/>
      <c r="AD12" s="564"/>
      <c r="AE12" s="564"/>
      <c r="AF12" s="564"/>
      <c r="AG12" s="564"/>
      <c r="AH12" s="564"/>
      <c r="AI12" s="565"/>
      <c r="AJ12" s="566" t="s">
        <v>103</v>
      </c>
      <c r="AK12" s="567"/>
      <c r="AL12" s="567"/>
      <c r="AM12" s="567"/>
      <c r="AN12" s="567"/>
      <c r="AO12" s="567"/>
      <c r="AP12" s="567"/>
      <c r="AQ12" s="567"/>
      <c r="AR12" s="567"/>
      <c r="AS12" s="567"/>
      <c r="AT12" s="567"/>
      <c r="AU12" s="567"/>
      <c r="AV12" s="567"/>
      <c r="AW12" s="568"/>
      <c r="AX12" s="566" t="s">
        <v>103</v>
      </c>
      <c r="AY12" s="567"/>
      <c r="AZ12" s="567"/>
      <c r="BA12" s="567"/>
      <c r="BB12" s="567"/>
      <c r="BC12" s="567"/>
      <c r="BD12" s="567"/>
      <c r="BE12" s="567"/>
      <c r="BF12" s="568"/>
      <c r="BG12" s="566" t="s">
        <v>103</v>
      </c>
      <c r="BH12" s="567"/>
      <c r="BI12" s="567"/>
      <c r="BJ12" s="567"/>
      <c r="BK12" s="567"/>
      <c r="BL12" s="567"/>
      <c r="BM12" s="567"/>
      <c r="BN12" s="567"/>
      <c r="BO12" s="568"/>
      <c r="BP12" s="556"/>
      <c r="BQ12" s="557"/>
      <c r="BR12" s="557"/>
      <c r="BS12" s="557"/>
      <c r="BT12" s="557"/>
      <c r="BU12" s="557"/>
      <c r="BV12" s="557"/>
      <c r="BW12" s="557"/>
      <c r="BX12" s="557"/>
      <c r="BY12" s="557"/>
      <c r="BZ12" s="557"/>
      <c r="CA12" s="557"/>
      <c r="CB12" s="558"/>
    </row>
    <row r="13" s="18" customFormat="1" ht="15.75"/>
    <row r="14" spans="1:80" s="194" customFormat="1" ht="15.75">
      <c r="A14" s="523" t="s">
        <v>196</v>
      </c>
      <c r="B14" s="523"/>
      <c r="C14" s="523"/>
      <c r="D14" s="523"/>
      <c r="E14" s="523"/>
      <c r="F14" s="523"/>
      <c r="G14" s="523"/>
      <c r="H14" s="523"/>
      <c r="I14" s="523"/>
      <c r="J14" s="523"/>
      <c r="K14" s="523"/>
      <c r="L14" s="523"/>
      <c r="M14" s="523"/>
      <c r="N14" s="523"/>
      <c r="O14" s="523"/>
      <c r="P14" s="523"/>
      <c r="Q14" s="523"/>
      <c r="R14" s="523"/>
      <c r="S14" s="523"/>
      <c r="T14" s="523"/>
      <c r="U14" s="523"/>
      <c r="V14" s="523"/>
      <c r="W14" s="523"/>
      <c r="X14" s="523"/>
      <c r="Y14" s="523"/>
      <c r="Z14" s="523"/>
      <c r="AA14" s="523"/>
      <c r="AB14" s="523"/>
      <c r="AC14" s="523"/>
      <c r="AD14" s="523"/>
      <c r="AE14" s="523"/>
      <c r="AF14" s="523"/>
      <c r="AG14" s="523"/>
      <c r="AH14" s="523"/>
      <c r="AI14" s="523"/>
      <c r="AJ14" s="523"/>
      <c r="AK14" s="523"/>
      <c r="AL14" s="523"/>
      <c r="AM14" s="523"/>
      <c r="AN14" s="523"/>
      <c r="AO14" s="523"/>
      <c r="AP14" s="523"/>
      <c r="AQ14" s="523"/>
      <c r="AR14" s="523"/>
      <c r="AS14" s="523"/>
      <c r="AT14" s="523"/>
      <c r="AU14" s="523"/>
      <c r="AV14" s="523"/>
      <c r="AW14" s="523"/>
      <c r="AX14" s="523"/>
      <c r="AY14" s="523"/>
      <c r="AZ14" s="523"/>
      <c r="BA14" s="523"/>
      <c r="BB14" s="523"/>
      <c r="BC14" s="523"/>
      <c r="BD14" s="523"/>
      <c r="BE14" s="523"/>
      <c r="BF14" s="523"/>
      <c r="BG14" s="523"/>
      <c r="BH14" s="523"/>
      <c r="BI14" s="523"/>
      <c r="BJ14" s="523"/>
      <c r="BK14" s="523"/>
      <c r="BL14" s="523"/>
      <c r="BM14" s="523"/>
      <c r="BN14" s="523"/>
      <c r="BO14" s="523"/>
      <c r="BP14" s="523"/>
      <c r="BQ14" s="523"/>
      <c r="BR14" s="523"/>
      <c r="BS14" s="523"/>
      <c r="BT14" s="523"/>
      <c r="BU14" s="523"/>
      <c r="BV14" s="523"/>
      <c r="BW14" s="523"/>
      <c r="BX14" s="523"/>
      <c r="BY14" s="523"/>
      <c r="BZ14" s="523"/>
      <c r="CA14" s="523"/>
      <c r="CB14" s="523"/>
    </row>
    <row r="15" s="197" customFormat="1" ht="8.25"/>
    <row r="16" spans="1:80" ht="12.75">
      <c r="A16" s="520" t="s">
        <v>17</v>
      </c>
      <c r="B16" s="521"/>
      <c r="C16" s="521"/>
      <c r="D16" s="522"/>
      <c r="E16" s="520" t="s">
        <v>185</v>
      </c>
      <c r="F16" s="521"/>
      <c r="G16" s="521"/>
      <c r="H16" s="521"/>
      <c r="I16" s="521"/>
      <c r="J16" s="521"/>
      <c r="K16" s="521"/>
      <c r="L16" s="521"/>
      <c r="M16" s="521"/>
      <c r="N16" s="521"/>
      <c r="O16" s="521"/>
      <c r="P16" s="521"/>
      <c r="Q16" s="521"/>
      <c r="R16" s="521"/>
      <c r="S16" s="521"/>
      <c r="T16" s="521"/>
      <c r="U16" s="521"/>
      <c r="V16" s="521"/>
      <c r="W16" s="521"/>
      <c r="X16" s="521"/>
      <c r="Y16" s="521"/>
      <c r="Z16" s="521"/>
      <c r="AA16" s="521"/>
      <c r="AB16" s="521"/>
      <c r="AC16" s="521"/>
      <c r="AD16" s="521"/>
      <c r="AE16" s="521"/>
      <c r="AF16" s="521"/>
      <c r="AG16" s="521"/>
      <c r="AH16" s="521"/>
      <c r="AI16" s="522"/>
      <c r="AJ16" s="520" t="s">
        <v>197</v>
      </c>
      <c r="AK16" s="521"/>
      <c r="AL16" s="521"/>
      <c r="AM16" s="521"/>
      <c r="AN16" s="521"/>
      <c r="AO16" s="521"/>
      <c r="AP16" s="521"/>
      <c r="AQ16" s="521"/>
      <c r="AR16" s="521"/>
      <c r="AS16" s="521"/>
      <c r="AT16" s="522"/>
      <c r="AU16" s="520" t="s">
        <v>187</v>
      </c>
      <c r="AV16" s="521"/>
      <c r="AW16" s="521"/>
      <c r="AX16" s="521"/>
      <c r="AY16" s="521"/>
      <c r="AZ16" s="521"/>
      <c r="BA16" s="521"/>
      <c r="BB16" s="521"/>
      <c r="BC16" s="521"/>
      <c r="BD16" s="522"/>
      <c r="BE16" s="520" t="s">
        <v>198</v>
      </c>
      <c r="BF16" s="521"/>
      <c r="BG16" s="521"/>
      <c r="BH16" s="521"/>
      <c r="BI16" s="521"/>
      <c r="BJ16" s="521"/>
      <c r="BK16" s="521"/>
      <c r="BL16" s="521"/>
      <c r="BM16" s="521"/>
      <c r="BN16" s="521"/>
      <c r="BO16" s="522"/>
      <c r="BP16" s="520" t="s">
        <v>188</v>
      </c>
      <c r="BQ16" s="521"/>
      <c r="BR16" s="521"/>
      <c r="BS16" s="521"/>
      <c r="BT16" s="521"/>
      <c r="BU16" s="521"/>
      <c r="BV16" s="521"/>
      <c r="BW16" s="521"/>
      <c r="BX16" s="521"/>
      <c r="BY16" s="521"/>
      <c r="BZ16" s="521"/>
      <c r="CA16" s="521"/>
      <c r="CB16" s="522"/>
    </row>
    <row r="17" spans="1:80" ht="12.75">
      <c r="A17" s="517" t="s">
        <v>18</v>
      </c>
      <c r="B17" s="518"/>
      <c r="C17" s="518"/>
      <c r="D17" s="519"/>
      <c r="E17" s="517"/>
      <c r="F17" s="518"/>
      <c r="G17" s="518"/>
      <c r="H17" s="518"/>
      <c r="I17" s="518"/>
      <c r="J17" s="518"/>
      <c r="K17" s="518"/>
      <c r="L17" s="518"/>
      <c r="M17" s="518"/>
      <c r="N17" s="518"/>
      <c r="O17" s="518"/>
      <c r="P17" s="518"/>
      <c r="Q17" s="518"/>
      <c r="R17" s="518"/>
      <c r="S17" s="518"/>
      <c r="T17" s="518"/>
      <c r="U17" s="518"/>
      <c r="V17" s="518"/>
      <c r="W17" s="518"/>
      <c r="X17" s="518"/>
      <c r="Y17" s="518"/>
      <c r="Z17" s="518"/>
      <c r="AA17" s="518"/>
      <c r="AB17" s="518"/>
      <c r="AC17" s="518"/>
      <c r="AD17" s="518"/>
      <c r="AE17" s="518"/>
      <c r="AF17" s="518"/>
      <c r="AG17" s="518"/>
      <c r="AH17" s="518"/>
      <c r="AI17" s="519"/>
      <c r="AJ17" s="517" t="s">
        <v>190</v>
      </c>
      <c r="AK17" s="518"/>
      <c r="AL17" s="518"/>
      <c r="AM17" s="518"/>
      <c r="AN17" s="518"/>
      <c r="AO17" s="518"/>
      <c r="AP17" s="518"/>
      <c r="AQ17" s="518"/>
      <c r="AR17" s="518"/>
      <c r="AS17" s="518"/>
      <c r="AT17" s="519"/>
      <c r="AU17" s="517" t="s">
        <v>199</v>
      </c>
      <c r="AV17" s="518"/>
      <c r="AW17" s="518"/>
      <c r="AX17" s="518"/>
      <c r="AY17" s="518"/>
      <c r="AZ17" s="518"/>
      <c r="BA17" s="518"/>
      <c r="BB17" s="518"/>
      <c r="BC17" s="518"/>
      <c r="BD17" s="519"/>
      <c r="BE17" s="517" t="s">
        <v>102</v>
      </c>
      <c r="BF17" s="518"/>
      <c r="BG17" s="518"/>
      <c r="BH17" s="518"/>
      <c r="BI17" s="518"/>
      <c r="BJ17" s="518"/>
      <c r="BK17" s="518"/>
      <c r="BL17" s="518"/>
      <c r="BM17" s="518"/>
      <c r="BN17" s="518"/>
      <c r="BO17" s="519"/>
      <c r="BP17" s="517" t="s">
        <v>192</v>
      </c>
      <c r="BQ17" s="518"/>
      <c r="BR17" s="518"/>
      <c r="BS17" s="518"/>
      <c r="BT17" s="518"/>
      <c r="BU17" s="518"/>
      <c r="BV17" s="518"/>
      <c r="BW17" s="518"/>
      <c r="BX17" s="518"/>
      <c r="BY17" s="518"/>
      <c r="BZ17" s="518"/>
      <c r="CA17" s="518"/>
      <c r="CB17" s="519"/>
    </row>
    <row r="18" spans="1:80" ht="12.75">
      <c r="A18" s="517"/>
      <c r="B18" s="518"/>
      <c r="C18" s="518"/>
      <c r="D18" s="519"/>
      <c r="E18" s="517"/>
      <c r="F18" s="518"/>
      <c r="G18" s="518"/>
      <c r="H18" s="518"/>
      <c r="I18" s="518"/>
      <c r="J18" s="518"/>
      <c r="K18" s="518"/>
      <c r="L18" s="518"/>
      <c r="M18" s="518"/>
      <c r="N18" s="518"/>
      <c r="O18" s="518"/>
      <c r="P18" s="518"/>
      <c r="Q18" s="518"/>
      <c r="R18" s="518"/>
      <c r="S18" s="518"/>
      <c r="T18" s="518"/>
      <c r="U18" s="518"/>
      <c r="V18" s="518"/>
      <c r="W18" s="518"/>
      <c r="X18" s="518"/>
      <c r="Y18" s="518"/>
      <c r="Z18" s="518"/>
      <c r="AA18" s="518"/>
      <c r="AB18" s="518"/>
      <c r="AC18" s="518"/>
      <c r="AD18" s="518"/>
      <c r="AE18" s="518"/>
      <c r="AF18" s="518"/>
      <c r="AG18" s="518"/>
      <c r="AH18" s="518"/>
      <c r="AI18" s="519"/>
      <c r="AJ18" s="517" t="s">
        <v>200</v>
      </c>
      <c r="AK18" s="518"/>
      <c r="AL18" s="518"/>
      <c r="AM18" s="518"/>
      <c r="AN18" s="518"/>
      <c r="AO18" s="518"/>
      <c r="AP18" s="518"/>
      <c r="AQ18" s="518"/>
      <c r="AR18" s="518"/>
      <c r="AS18" s="518"/>
      <c r="AT18" s="519"/>
      <c r="AU18" s="517" t="s">
        <v>201</v>
      </c>
      <c r="AV18" s="518"/>
      <c r="AW18" s="518"/>
      <c r="AX18" s="518"/>
      <c r="AY18" s="518"/>
      <c r="AZ18" s="518"/>
      <c r="BA18" s="518"/>
      <c r="BB18" s="518"/>
      <c r="BC18" s="518"/>
      <c r="BD18" s="519"/>
      <c r="BE18" s="517" t="s">
        <v>202</v>
      </c>
      <c r="BF18" s="518"/>
      <c r="BG18" s="518"/>
      <c r="BH18" s="518"/>
      <c r="BI18" s="518"/>
      <c r="BJ18" s="518"/>
      <c r="BK18" s="518"/>
      <c r="BL18" s="518"/>
      <c r="BM18" s="518"/>
      <c r="BN18" s="518"/>
      <c r="BO18" s="519"/>
      <c r="BP18" s="517"/>
      <c r="BQ18" s="518"/>
      <c r="BR18" s="518"/>
      <c r="BS18" s="518"/>
      <c r="BT18" s="518"/>
      <c r="BU18" s="518"/>
      <c r="BV18" s="518"/>
      <c r="BW18" s="518"/>
      <c r="BX18" s="518"/>
      <c r="BY18" s="518"/>
      <c r="BZ18" s="518"/>
      <c r="CA18" s="518"/>
      <c r="CB18" s="519"/>
    </row>
    <row r="19" spans="1:80" ht="12.75">
      <c r="A19" s="553"/>
      <c r="B19" s="554"/>
      <c r="C19" s="554"/>
      <c r="D19" s="555"/>
      <c r="E19" s="553"/>
      <c r="F19" s="554"/>
      <c r="G19" s="554"/>
      <c r="H19" s="554"/>
      <c r="I19" s="554"/>
      <c r="J19" s="554"/>
      <c r="K19" s="554"/>
      <c r="L19" s="554"/>
      <c r="M19" s="554"/>
      <c r="N19" s="554"/>
      <c r="O19" s="554"/>
      <c r="P19" s="554"/>
      <c r="Q19" s="554"/>
      <c r="R19" s="554"/>
      <c r="S19" s="554"/>
      <c r="T19" s="554"/>
      <c r="U19" s="554"/>
      <c r="V19" s="554"/>
      <c r="W19" s="554"/>
      <c r="X19" s="554"/>
      <c r="Y19" s="554"/>
      <c r="Z19" s="554"/>
      <c r="AA19" s="554"/>
      <c r="AB19" s="554"/>
      <c r="AC19" s="554"/>
      <c r="AD19" s="554"/>
      <c r="AE19" s="554"/>
      <c r="AF19" s="554"/>
      <c r="AG19" s="554"/>
      <c r="AH19" s="554"/>
      <c r="AI19" s="555"/>
      <c r="AJ19" s="553" t="s">
        <v>203</v>
      </c>
      <c r="AK19" s="554"/>
      <c r="AL19" s="554"/>
      <c r="AM19" s="554"/>
      <c r="AN19" s="554"/>
      <c r="AO19" s="554"/>
      <c r="AP19" s="554"/>
      <c r="AQ19" s="554"/>
      <c r="AR19" s="554"/>
      <c r="AS19" s="554"/>
      <c r="AT19" s="555"/>
      <c r="AU19" s="553" t="s">
        <v>204</v>
      </c>
      <c r="AV19" s="554"/>
      <c r="AW19" s="554"/>
      <c r="AX19" s="554"/>
      <c r="AY19" s="554"/>
      <c r="AZ19" s="554"/>
      <c r="BA19" s="554"/>
      <c r="BB19" s="554"/>
      <c r="BC19" s="554"/>
      <c r="BD19" s="555"/>
      <c r="BE19" s="553" t="s">
        <v>205</v>
      </c>
      <c r="BF19" s="554"/>
      <c r="BG19" s="554"/>
      <c r="BH19" s="554"/>
      <c r="BI19" s="554"/>
      <c r="BJ19" s="554"/>
      <c r="BK19" s="554"/>
      <c r="BL19" s="554"/>
      <c r="BM19" s="554"/>
      <c r="BN19" s="554"/>
      <c r="BO19" s="555"/>
      <c r="BP19" s="553"/>
      <c r="BQ19" s="554"/>
      <c r="BR19" s="554"/>
      <c r="BS19" s="554"/>
      <c r="BT19" s="554"/>
      <c r="BU19" s="554"/>
      <c r="BV19" s="554"/>
      <c r="BW19" s="554"/>
      <c r="BX19" s="554"/>
      <c r="BY19" s="554"/>
      <c r="BZ19" s="554"/>
      <c r="CA19" s="554"/>
      <c r="CB19" s="555"/>
    </row>
    <row r="20" spans="1:80" ht="12.75">
      <c r="A20" s="553">
        <v>1</v>
      </c>
      <c r="B20" s="554"/>
      <c r="C20" s="554"/>
      <c r="D20" s="555"/>
      <c r="E20" s="553">
        <v>2</v>
      </c>
      <c r="F20" s="554"/>
      <c r="G20" s="554"/>
      <c r="H20" s="554"/>
      <c r="I20" s="554"/>
      <c r="J20" s="554"/>
      <c r="K20" s="554"/>
      <c r="L20" s="554"/>
      <c r="M20" s="554"/>
      <c r="N20" s="554"/>
      <c r="O20" s="554"/>
      <c r="P20" s="554"/>
      <c r="Q20" s="554"/>
      <c r="R20" s="554"/>
      <c r="S20" s="554"/>
      <c r="T20" s="554"/>
      <c r="U20" s="554"/>
      <c r="V20" s="554"/>
      <c r="W20" s="554"/>
      <c r="X20" s="554"/>
      <c r="Y20" s="554"/>
      <c r="Z20" s="554"/>
      <c r="AA20" s="554"/>
      <c r="AB20" s="554"/>
      <c r="AC20" s="554"/>
      <c r="AD20" s="554"/>
      <c r="AE20" s="554"/>
      <c r="AF20" s="554"/>
      <c r="AG20" s="554"/>
      <c r="AH20" s="554"/>
      <c r="AI20" s="555"/>
      <c r="AJ20" s="553">
        <v>3</v>
      </c>
      <c r="AK20" s="554"/>
      <c r="AL20" s="554"/>
      <c r="AM20" s="554"/>
      <c r="AN20" s="554"/>
      <c r="AO20" s="554"/>
      <c r="AP20" s="554"/>
      <c r="AQ20" s="554"/>
      <c r="AR20" s="554"/>
      <c r="AS20" s="554"/>
      <c r="AT20" s="555"/>
      <c r="AU20" s="553">
        <v>4</v>
      </c>
      <c r="AV20" s="554"/>
      <c r="AW20" s="554"/>
      <c r="AX20" s="554"/>
      <c r="AY20" s="554"/>
      <c r="AZ20" s="554"/>
      <c r="BA20" s="554"/>
      <c r="BB20" s="554"/>
      <c r="BC20" s="554"/>
      <c r="BD20" s="555"/>
      <c r="BE20" s="553">
        <v>5</v>
      </c>
      <c r="BF20" s="554"/>
      <c r="BG20" s="554"/>
      <c r="BH20" s="554"/>
      <c r="BI20" s="554"/>
      <c r="BJ20" s="554"/>
      <c r="BK20" s="554"/>
      <c r="BL20" s="554"/>
      <c r="BM20" s="554"/>
      <c r="BN20" s="554"/>
      <c r="BO20" s="555"/>
      <c r="BP20" s="553">
        <v>6</v>
      </c>
      <c r="BQ20" s="554"/>
      <c r="BR20" s="554"/>
      <c r="BS20" s="554"/>
      <c r="BT20" s="554"/>
      <c r="BU20" s="554"/>
      <c r="BV20" s="554"/>
      <c r="BW20" s="554"/>
      <c r="BX20" s="554"/>
      <c r="BY20" s="554"/>
      <c r="BZ20" s="554"/>
      <c r="CA20" s="554"/>
      <c r="CB20" s="555"/>
    </row>
    <row r="21" spans="1:80" ht="12.75">
      <c r="A21" s="566">
        <v>1</v>
      </c>
      <c r="B21" s="567"/>
      <c r="C21" s="567"/>
      <c r="D21" s="568"/>
      <c r="E21" s="559" t="s">
        <v>289</v>
      </c>
      <c r="F21" s="560"/>
      <c r="G21" s="560"/>
      <c r="H21" s="560"/>
      <c r="I21" s="560"/>
      <c r="J21" s="560"/>
      <c r="K21" s="560"/>
      <c r="L21" s="560"/>
      <c r="M21" s="560"/>
      <c r="N21" s="560"/>
      <c r="O21" s="560"/>
      <c r="P21" s="560"/>
      <c r="Q21" s="560"/>
      <c r="R21" s="560"/>
      <c r="S21" s="560"/>
      <c r="T21" s="560"/>
      <c r="U21" s="560"/>
      <c r="V21" s="560"/>
      <c r="W21" s="560"/>
      <c r="X21" s="560"/>
      <c r="Y21" s="560"/>
      <c r="Z21" s="560"/>
      <c r="AA21" s="560"/>
      <c r="AB21" s="560"/>
      <c r="AC21" s="560"/>
      <c r="AD21" s="560"/>
      <c r="AE21" s="560"/>
      <c r="AF21" s="560"/>
      <c r="AG21" s="560"/>
      <c r="AH21" s="560"/>
      <c r="AI21" s="561"/>
      <c r="AJ21" s="556">
        <v>1</v>
      </c>
      <c r="AK21" s="557"/>
      <c r="AL21" s="557"/>
      <c r="AM21" s="557"/>
      <c r="AN21" s="557"/>
      <c r="AO21" s="557"/>
      <c r="AP21" s="557"/>
      <c r="AQ21" s="557"/>
      <c r="AR21" s="557"/>
      <c r="AS21" s="557"/>
      <c r="AT21" s="558"/>
      <c r="AU21" s="556">
        <v>12</v>
      </c>
      <c r="AV21" s="557"/>
      <c r="AW21" s="557"/>
      <c r="AX21" s="557"/>
      <c r="AY21" s="557"/>
      <c r="AZ21" s="557"/>
      <c r="BA21" s="557"/>
      <c r="BB21" s="557"/>
      <c r="BC21" s="557"/>
      <c r="BD21" s="558"/>
      <c r="BE21" s="556">
        <v>50</v>
      </c>
      <c r="BF21" s="557"/>
      <c r="BG21" s="557"/>
      <c r="BH21" s="557"/>
      <c r="BI21" s="557"/>
      <c r="BJ21" s="557"/>
      <c r="BK21" s="557"/>
      <c r="BL21" s="557"/>
      <c r="BM21" s="557"/>
      <c r="BN21" s="557"/>
      <c r="BO21" s="558"/>
      <c r="BP21" s="569">
        <f>BE21*AU21</f>
        <v>600</v>
      </c>
      <c r="BQ21" s="570"/>
      <c r="BR21" s="570"/>
      <c r="BS21" s="570"/>
      <c r="BT21" s="570"/>
      <c r="BU21" s="570"/>
      <c r="BV21" s="570"/>
      <c r="BW21" s="570"/>
      <c r="BX21" s="570"/>
      <c r="BY21" s="570"/>
      <c r="BZ21" s="570"/>
      <c r="CA21" s="570"/>
      <c r="CB21" s="571"/>
    </row>
    <row r="22" spans="1:80" ht="12.75">
      <c r="A22" s="566"/>
      <c r="B22" s="567"/>
      <c r="C22" s="567"/>
      <c r="D22" s="568"/>
      <c r="E22" s="559"/>
      <c r="F22" s="560"/>
      <c r="G22" s="560"/>
      <c r="H22" s="560"/>
      <c r="I22" s="560"/>
      <c r="J22" s="560"/>
      <c r="K22" s="560"/>
      <c r="L22" s="560"/>
      <c r="M22" s="560"/>
      <c r="N22" s="560"/>
      <c r="O22" s="560"/>
      <c r="P22" s="560"/>
      <c r="Q22" s="560"/>
      <c r="R22" s="560"/>
      <c r="S22" s="560"/>
      <c r="T22" s="560"/>
      <c r="U22" s="560"/>
      <c r="V22" s="560"/>
      <c r="W22" s="560"/>
      <c r="X22" s="560"/>
      <c r="Y22" s="560"/>
      <c r="Z22" s="560"/>
      <c r="AA22" s="560"/>
      <c r="AB22" s="560"/>
      <c r="AC22" s="560"/>
      <c r="AD22" s="560"/>
      <c r="AE22" s="560"/>
      <c r="AF22" s="560"/>
      <c r="AG22" s="560"/>
      <c r="AH22" s="560"/>
      <c r="AI22" s="561"/>
      <c r="AJ22" s="556"/>
      <c r="AK22" s="557"/>
      <c r="AL22" s="557"/>
      <c r="AM22" s="557"/>
      <c r="AN22" s="557"/>
      <c r="AO22" s="557"/>
      <c r="AP22" s="557"/>
      <c r="AQ22" s="557"/>
      <c r="AR22" s="557"/>
      <c r="AS22" s="557"/>
      <c r="AT22" s="558"/>
      <c r="AU22" s="556"/>
      <c r="AV22" s="557"/>
      <c r="AW22" s="557"/>
      <c r="AX22" s="557"/>
      <c r="AY22" s="557"/>
      <c r="AZ22" s="557"/>
      <c r="BA22" s="557"/>
      <c r="BB22" s="557"/>
      <c r="BC22" s="557"/>
      <c r="BD22" s="558"/>
      <c r="BE22" s="556"/>
      <c r="BF22" s="557"/>
      <c r="BG22" s="557"/>
      <c r="BH22" s="557"/>
      <c r="BI22" s="557"/>
      <c r="BJ22" s="557"/>
      <c r="BK22" s="557"/>
      <c r="BL22" s="557"/>
      <c r="BM22" s="557"/>
      <c r="BN22" s="557"/>
      <c r="BO22" s="558"/>
      <c r="BP22" s="569"/>
      <c r="BQ22" s="570"/>
      <c r="BR22" s="570"/>
      <c r="BS22" s="570"/>
      <c r="BT22" s="570"/>
      <c r="BU22" s="570"/>
      <c r="BV22" s="570"/>
      <c r="BW22" s="570"/>
      <c r="BX22" s="570"/>
      <c r="BY22" s="570"/>
      <c r="BZ22" s="570"/>
      <c r="CA22" s="570"/>
      <c r="CB22" s="571"/>
    </row>
    <row r="23" spans="1:80" ht="12.75">
      <c r="A23" s="566"/>
      <c r="B23" s="567"/>
      <c r="C23" s="567"/>
      <c r="D23" s="568"/>
      <c r="E23" s="575" t="s">
        <v>183</v>
      </c>
      <c r="F23" s="576"/>
      <c r="G23" s="576"/>
      <c r="H23" s="576"/>
      <c r="I23" s="576"/>
      <c r="J23" s="576"/>
      <c r="K23" s="576"/>
      <c r="L23" s="576"/>
      <c r="M23" s="576"/>
      <c r="N23" s="576"/>
      <c r="O23" s="576"/>
      <c r="P23" s="576"/>
      <c r="Q23" s="576"/>
      <c r="R23" s="576"/>
      <c r="S23" s="576"/>
      <c r="T23" s="576"/>
      <c r="U23" s="576"/>
      <c r="V23" s="576"/>
      <c r="W23" s="576"/>
      <c r="X23" s="576"/>
      <c r="Y23" s="576"/>
      <c r="Z23" s="576"/>
      <c r="AA23" s="576"/>
      <c r="AB23" s="576"/>
      <c r="AC23" s="576"/>
      <c r="AD23" s="576"/>
      <c r="AE23" s="576"/>
      <c r="AF23" s="576"/>
      <c r="AG23" s="576"/>
      <c r="AH23" s="576"/>
      <c r="AI23" s="577"/>
      <c r="AJ23" s="578" t="s">
        <v>103</v>
      </c>
      <c r="AK23" s="579"/>
      <c r="AL23" s="579"/>
      <c r="AM23" s="579"/>
      <c r="AN23" s="579"/>
      <c r="AO23" s="579"/>
      <c r="AP23" s="579"/>
      <c r="AQ23" s="579"/>
      <c r="AR23" s="579"/>
      <c r="AS23" s="579"/>
      <c r="AT23" s="580"/>
      <c r="AU23" s="578" t="s">
        <v>103</v>
      </c>
      <c r="AV23" s="579"/>
      <c r="AW23" s="579"/>
      <c r="AX23" s="579"/>
      <c r="AY23" s="579"/>
      <c r="AZ23" s="579"/>
      <c r="BA23" s="579"/>
      <c r="BB23" s="579"/>
      <c r="BC23" s="579"/>
      <c r="BD23" s="580"/>
      <c r="BE23" s="578" t="s">
        <v>103</v>
      </c>
      <c r="BF23" s="579"/>
      <c r="BG23" s="579"/>
      <c r="BH23" s="579"/>
      <c r="BI23" s="579"/>
      <c r="BJ23" s="579"/>
      <c r="BK23" s="579"/>
      <c r="BL23" s="579"/>
      <c r="BM23" s="579"/>
      <c r="BN23" s="579"/>
      <c r="BO23" s="580"/>
      <c r="BP23" s="572">
        <f>BP21+BP22</f>
        <v>600</v>
      </c>
      <c r="BQ23" s="573"/>
      <c r="BR23" s="573"/>
      <c r="BS23" s="573"/>
      <c r="BT23" s="573"/>
      <c r="BU23" s="573"/>
      <c r="BV23" s="573"/>
      <c r="BW23" s="573"/>
      <c r="BX23" s="573"/>
      <c r="BY23" s="573"/>
      <c r="BZ23" s="573"/>
      <c r="CA23" s="573"/>
      <c r="CB23" s="574"/>
    </row>
    <row r="24" s="18" customFormat="1" ht="15.75"/>
    <row r="25" spans="1:80" s="194" customFormat="1" ht="15.75">
      <c r="A25" s="523" t="s">
        <v>206</v>
      </c>
      <c r="B25" s="523"/>
      <c r="C25" s="523"/>
      <c r="D25" s="523"/>
      <c r="E25" s="523"/>
      <c r="F25" s="523"/>
      <c r="G25" s="523"/>
      <c r="H25" s="523"/>
      <c r="I25" s="523"/>
      <c r="J25" s="523"/>
      <c r="K25" s="523"/>
      <c r="L25" s="523"/>
      <c r="M25" s="523"/>
      <c r="N25" s="523"/>
      <c r="O25" s="523"/>
      <c r="P25" s="523"/>
      <c r="Q25" s="523"/>
      <c r="R25" s="523"/>
      <c r="S25" s="523"/>
      <c r="T25" s="523"/>
      <c r="U25" s="523"/>
      <c r="V25" s="523"/>
      <c r="W25" s="523"/>
      <c r="X25" s="523"/>
      <c r="Y25" s="523"/>
      <c r="Z25" s="523"/>
      <c r="AA25" s="523"/>
      <c r="AB25" s="523"/>
      <c r="AC25" s="523"/>
      <c r="AD25" s="523"/>
      <c r="AE25" s="523"/>
      <c r="AF25" s="523"/>
      <c r="AG25" s="523"/>
      <c r="AH25" s="523"/>
      <c r="AI25" s="523"/>
      <c r="AJ25" s="523"/>
      <c r="AK25" s="523"/>
      <c r="AL25" s="523"/>
      <c r="AM25" s="523"/>
      <c r="AN25" s="523"/>
      <c r="AO25" s="523"/>
      <c r="AP25" s="523"/>
      <c r="AQ25" s="523"/>
      <c r="AR25" s="523"/>
      <c r="AS25" s="523"/>
      <c r="AT25" s="523"/>
      <c r="AU25" s="523"/>
      <c r="AV25" s="523"/>
      <c r="AW25" s="523"/>
      <c r="AX25" s="523"/>
      <c r="AY25" s="523"/>
      <c r="AZ25" s="523"/>
      <c r="BA25" s="523"/>
      <c r="BB25" s="523"/>
      <c r="BC25" s="523"/>
      <c r="BD25" s="523"/>
      <c r="BE25" s="523"/>
      <c r="BF25" s="523"/>
      <c r="BG25" s="523"/>
      <c r="BH25" s="523"/>
      <c r="BI25" s="523"/>
      <c r="BJ25" s="523"/>
      <c r="BK25" s="523"/>
      <c r="BL25" s="523"/>
      <c r="BM25" s="523"/>
      <c r="BN25" s="523"/>
      <c r="BO25" s="523"/>
      <c r="BP25" s="523"/>
      <c r="BQ25" s="523"/>
      <c r="BR25" s="523"/>
      <c r="BS25" s="523"/>
      <c r="BT25" s="523"/>
      <c r="BU25" s="523"/>
      <c r="BV25" s="523"/>
      <c r="BW25" s="523"/>
      <c r="BX25" s="523"/>
      <c r="BY25" s="523"/>
      <c r="BZ25" s="523"/>
      <c r="CA25" s="523"/>
      <c r="CB25" s="523"/>
    </row>
    <row r="26" spans="1:80" ht="15.75">
      <c r="A26" s="523" t="s">
        <v>207</v>
      </c>
      <c r="B26" s="523"/>
      <c r="C26" s="523"/>
      <c r="D26" s="523"/>
      <c r="E26" s="523"/>
      <c r="F26" s="523"/>
      <c r="G26" s="523"/>
      <c r="H26" s="523"/>
      <c r="I26" s="523"/>
      <c r="J26" s="523"/>
      <c r="K26" s="523"/>
      <c r="L26" s="523"/>
      <c r="M26" s="523"/>
      <c r="N26" s="523"/>
      <c r="O26" s="523"/>
      <c r="P26" s="523"/>
      <c r="Q26" s="523"/>
      <c r="R26" s="523"/>
      <c r="S26" s="523"/>
      <c r="T26" s="523"/>
      <c r="U26" s="523"/>
      <c r="V26" s="523"/>
      <c r="W26" s="523"/>
      <c r="X26" s="523"/>
      <c r="Y26" s="523"/>
      <c r="Z26" s="523"/>
      <c r="AA26" s="523"/>
      <c r="AB26" s="523"/>
      <c r="AC26" s="523"/>
      <c r="AD26" s="523"/>
      <c r="AE26" s="523"/>
      <c r="AF26" s="523"/>
      <c r="AG26" s="523"/>
      <c r="AH26" s="523"/>
      <c r="AI26" s="523"/>
      <c r="AJ26" s="523"/>
      <c r="AK26" s="523"/>
      <c r="AL26" s="523"/>
      <c r="AM26" s="523"/>
      <c r="AN26" s="523"/>
      <c r="AO26" s="523"/>
      <c r="AP26" s="523"/>
      <c r="AQ26" s="523"/>
      <c r="AR26" s="523"/>
      <c r="AS26" s="523"/>
      <c r="AT26" s="523"/>
      <c r="AU26" s="523"/>
      <c r="AV26" s="523"/>
      <c r="AW26" s="523"/>
      <c r="AX26" s="523"/>
      <c r="AY26" s="523"/>
      <c r="AZ26" s="523"/>
      <c r="BA26" s="523"/>
      <c r="BB26" s="523"/>
      <c r="BC26" s="523"/>
      <c r="BD26" s="523"/>
      <c r="BE26" s="523"/>
      <c r="BF26" s="523"/>
      <c r="BG26" s="523"/>
      <c r="BH26" s="523"/>
      <c r="BI26" s="523"/>
      <c r="BJ26" s="523"/>
      <c r="BK26" s="523"/>
      <c r="BL26" s="523"/>
      <c r="BM26" s="523"/>
      <c r="BN26" s="523"/>
      <c r="BO26" s="523"/>
      <c r="BP26" s="523"/>
      <c r="BQ26" s="523"/>
      <c r="BR26" s="523"/>
      <c r="BS26" s="523"/>
      <c r="BT26" s="523"/>
      <c r="BU26" s="523"/>
      <c r="BV26" s="523"/>
      <c r="BW26" s="523"/>
      <c r="BX26" s="523"/>
      <c r="BY26" s="523"/>
      <c r="BZ26" s="523"/>
      <c r="CA26" s="523"/>
      <c r="CB26" s="523"/>
    </row>
    <row r="27" spans="1:80" ht="15.75">
      <c r="A27" s="523" t="s">
        <v>208</v>
      </c>
      <c r="B27" s="523"/>
      <c r="C27" s="523"/>
      <c r="D27" s="523"/>
      <c r="E27" s="523"/>
      <c r="F27" s="523"/>
      <c r="G27" s="523"/>
      <c r="H27" s="523"/>
      <c r="I27" s="523"/>
      <c r="J27" s="523"/>
      <c r="K27" s="523"/>
      <c r="L27" s="523"/>
      <c r="M27" s="523"/>
      <c r="N27" s="523"/>
      <c r="O27" s="523"/>
      <c r="P27" s="523"/>
      <c r="Q27" s="523"/>
      <c r="R27" s="523"/>
      <c r="S27" s="523"/>
      <c r="T27" s="523"/>
      <c r="U27" s="523"/>
      <c r="V27" s="523"/>
      <c r="W27" s="523"/>
      <c r="X27" s="523"/>
      <c r="Y27" s="523"/>
      <c r="Z27" s="523"/>
      <c r="AA27" s="523"/>
      <c r="AB27" s="523"/>
      <c r="AC27" s="523"/>
      <c r="AD27" s="523"/>
      <c r="AE27" s="523"/>
      <c r="AF27" s="523"/>
      <c r="AG27" s="523"/>
      <c r="AH27" s="523"/>
      <c r="AI27" s="523"/>
      <c r="AJ27" s="523"/>
      <c r="AK27" s="523"/>
      <c r="AL27" s="523"/>
      <c r="AM27" s="523"/>
      <c r="AN27" s="523"/>
      <c r="AO27" s="523"/>
      <c r="AP27" s="523"/>
      <c r="AQ27" s="523"/>
      <c r="AR27" s="523"/>
      <c r="AS27" s="523"/>
      <c r="AT27" s="523"/>
      <c r="AU27" s="523"/>
      <c r="AV27" s="523"/>
      <c r="AW27" s="523"/>
      <c r="AX27" s="523"/>
      <c r="AY27" s="523"/>
      <c r="AZ27" s="523"/>
      <c r="BA27" s="523"/>
      <c r="BB27" s="523"/>
      <c r="BC27" s="523"/>
      <c r="BD27" s="523"/>
      <c r="BE27" s="523"/>
      <c r="BF27" s="523"/>
      <c r="BG27" s="523"/>
      <c r="BH27" s="523"/>
      <c r="BI27" s="523"/>
      <c r="BJ27" s="523"/>
      <c r="BK27" s="523"/>
      <c r="BL27" s="523"/>
      <c r="BM27" s="523"/>
      <c r="BN27" s="523"/>
      <c r="BO27" s="523"/>
      <c r="BP27" s="523"/>
      <c r="BQ27" s="523"/>
      <c r="BR27" s="523"/>
      <c r="BS27" s="523"/>
      <c r="BT27" s="523"/>
      <c r="BU27" s="523"/>
      <c r="BV27" s="523"/>
      <c r="BW27" s="523"/>
      <c r="BX27" s="523"/>
      <c r="BY27" s="523"/>
      <c r="BZ27" s="523"/>
      <c r="CA27" s="523"/>
      <c r="CB27" s="523"/>
    </row>
    <row r="28" s="197" customFormat="1" ht="8.25"/>
    <row r="29" spans="1:80" ht="12.75">
      <c r="A29" s="520" t="s">
        <v>17</v>
      </c>
      <c r="B29" s="521"/>
      <c r="C29" s="521"/>
      <c r="D29" s="522"/>
      <c r="E29" s="520" t="s">
        <v>209</v>
      </c>
      <c r="F29" s="521"/>
      <c r="G29" s="521"/>
      <c r="H29" s="521"/>
      <c r="I29" s="521"/>
      <c r="J29" s="521"/>
      <c r="K29" s="521"/>
      <c r="L29" s="521"/>
      <c r="M29" s="521"/>
      <c r="N29" s="521"/>
      <c r="O29" s="521"/>
      <c r="P29" s="521"/>
      <c r="Q29" s="521"/>
      <c r="R29" s="521"/>
      <c r="S29" s="521"/>
      <c r="T29" s="521"/>
      <c r="U29" s="521"/>
      <c r="V29" s="521"/>
      <c r="W29" s="521"/>
      <c r="X29" s="521"/>
      <c r="Y29" s="521"/>
      <c r="Z29" s="521"/>
      <c r="AA29" s="521"/>
      <c r="AB29" s="521"/>
      <c r="AC29" s="521"/>
      <c r="AD29" s="521"/>
      <c r="AE29" s="521"/>
      <c r="AF29" s="521"/>
      <c r="AG29" s="521"/>
      <c r="AH29" s="521"/>
      <c r="AI29" s="521"/>
      <c r="AJ29" s="521"/>
      <c r="AK29" s="521"/>
      <c r="AL29" s="521"/>
      <c r="AM29" s="521"/>
      <c r="AN29" s="521"/>
      <c r="AO29" s="521"/>
      <c r="AP29" s="521"/>
      <c r="AQ29" s="521"/>
      <c r="AR29" s="521"/>
      <c r="AS29" s="521"/>
      <c r="AT29" s="521"/>
      <c r="AU29" s="521"/>
      <c r="AV29" s="521"/>
      <c r="AW29" s="521"/>
      <c r="AX29" s="521"/>
      <c r="AY29" s="521"/>
      <c r="AZ29" s="521"/>
      <c r="BA29" s="521"/>
      <c r="BB29" s="521"/>
      <c r="BC29" s="521"/>
      <c r="BD29" s="522"/>
      <c r="BE29" s="584" t="s">
        <v>210</v>
      </c>
      <c r="BF29" s="585"/>
      <c r="BG29" s="585"/>
      <c r="BH29" s="585"/>
      <c r="BI29" s="585"/>
      <c r="BJ29" s="585"/>
      <c r="BK29" s="585"/>
      <c r="BL29" s="585"/>
      <c r="BM29" s="585"/>
      <c r="BN29" s="585"/>
      <c r="BO29" s="585"/>
      <c r="BP29" s="586"/>
      <c r="BQ29" s="520" t="s">
        <v>211</v>
      </c>
      <c r="BR29" s="521"/>
      <c r="BS29" s="521"/>
      <c r="BT29" s="521"/>
      <c r="BU29" s="521"/>
      <c r="BV29" s="521"/>
      <c r="BW29" s="521"/>
      <c r="BX29" s="521"/>
      <c r="BY29" s="521"/>
      <c r="BZ29" s="521"/>
      <c r="CA29" s="521"/>
      <c r="CB29" s="522"/>
    </row>
    <row r="30" spans="1:80" ht="12.75">
      <c r="A30" s="517" t="s">
        <v>18</v>
      </c>
      <c r="B30" s="518"/>
      <c r="C30" s="518"/>
      <c r="D30" s="519"/>
      <c r="E30" s="517"/>
      <c r="F30" s="518"/>
      <c r="G30" s="518"/>
      <c r="H30" s="518"/>
      <c r="I30" s="518"/>
      <c r="J30" s="518"/>
      <c r="K30" s="518"/>
      <c r="L30" s="518"/>
      <c r="M30" s="518"/>
      <c r="N30" s="518"/>
      <c r="O30" s="518"/>
      <c r="P30" s="518"/>
      <c r="Q30" s="518"/>
      <c r="R30" s="518"/>
      <c r="S30" s="518"/>
      <c r="T30" s="518"/>
      <c r="U30" s="518"/>
      <c r="V30" s="518"/>
      <c r="W30" s="518"/>
      <c r="X30" s="518"/>
      <c r="Y30" s="518"/>
      <c r="Z30" s="518"/>
      <c r="AA30" s="518"/>
      <c r="AB30" s="518"/>
      <c r="AC30" s="518"/>
      <c r="AD30" s="518"/>
      <c r="AE30" s="518"/>
      <c r="AF30" s="518"/>
      <c r="AG30" s="518"/>
      <c r="AH30" s="518"/>
      <c r="AI30" s="518"/>
      <c r="AJ30" s="518"/>
      <c r="AK30" s="518"/>
      <c r="AL30" s="518"/>
      <c r="AM30" s="518"/>
      <c r="AN30" s="518"/>
      <c r="AO30" s="518"/>
      <c r="AP30" s="518"/>
      <c r="AQ30" s="518"/>
      <c r="AR30" s="518"/>
      <c r="AS30" s="518"/>
      <c r="AT30" s="518"/>
      <c r="AU30" s="518"/>
      <c r="AV30" s="518"/>
      <c r="AW30" s="518"/>
      <c r="AX30" s="518"/>
      <c r="AY30" s="518"/>
      <c r="AZ30" s="518"/>
      <c r="BA30" s="518"/>
      <c r="BB30" s="518"/>
      <c r="BC30" s="518"/>
      <c r="BD30" s="519"/>
      <c r="BE30" s="581" t="s">
        <v>212</v>
      </c>
      <c r="BF30" s="582"/>
      <c r="BG30" s="582"/>
      <c r="BH30" s="582"/>
      <c r="BI30" s="582"/>
      <c r="BJ30" s="582"/>
      <c r="BK30" s="582"/>
      <c r="BL30" s="582"/>
      <c r="BM30" s="582"/>
      <c r="BN30" s="582"/>
      <c r="BO30" s="582"/>
      <c r="BP30" s="583"/>
      <c r="BQ30" s="517" t="s">
        <v>195</v>
      </c>
      <c r="BR30" s="518"/>
      <c r="BS30" s="518"/>
      <c r="BT30" s="518"/>
      <c r="BU30" s="518"/>
      <c r="BV30" s="518"/>
      <c r="BW30" s="518"/>
      <c r="BX30" s="518"/>
      <c r="BY30" s="518"/>
      <c r="BZ30" s="518"/>
      <c r="CA30" s="518"/>
      <c r="CB30" s="519"/>
    </row>
    <row r="31" spans="1:80" ht="12.75">
      <c r="A31" s="517"/>
      <c r="B31" s="518"/>
      <c r="C31" s="518"/>
      <c r="D31" s="519"/>
      <c r="E31" s="517"/>
      <c r="F31" s="518"/>
      <c r="G31" s="518"/>
      <c r="H31" s="518"/>
      <c r="I31" s="518"/>
      <c r="J31" s="518"/>
      <c r="K31" s="518"/>
      <c r="L31" s="518"/>
      <c r="M31" s="518"/>
      <c r="N31" s="518"/>
      <c r="O31" s="518"/>
      <c r="P31" s="518"/>
      <c r="Q31" s="518"/>
      <c r="R31" s="518"/>
      <c r="S31" s="518"/>
      <c r="T31" s="518"/>
      <c r="U31" s="518"/>
      <c r="V31" s="518"/>
      <c r="W31" s="518"/>
      <c r="X31" s="518"/>
      <c r="Y31" s="518"/>
      <c r="Z31" s="518"/>
      <c r="AA31" s="518"/>
      <c r="AB31" s="518"/>
      <c r="AC31" s="518"/>
      <c r="AD31" s="518"/>
      <c r="AE31" s="518"/>
      <c r="AF31" s="518"/>
      <c r="AG31" s="518"/>
      <c r="AH31" s="518"/>
      <c r="AI31" s="518"/>
      <c r="AJ31" s="518"/>
      <c r="AK31" s="518"/>
      <c r="AL31" s="518"/>
      <c r="AM31" s="518"/>
      <c r="AN31" s="518"/>
      <c r="AO31" s="518"/>
      <c r="AP31" s="518"/>
      <c r="AQ31" s="518"/>
      <c r="AR31" s="518"/>
      <c r="AS31" s="518"/>
      <c r="AT31" s="518"/>
      <c r="AU31" s="518"/>
      <c r="AV31" s="518"/>
      <c r="AW31" s="518"/>
      <c r="AX31" s="518"/>
      <c r="AY31" s="518"/>
      <c r="AZ31" s="518"/>
      <c r="BA31" s="518"/>
      <c r="BB31" s="518"/>
      <c r="BC31" s="518"/>
      <c r="BD31" s="519"/>
      <c r="BE31" s="581" t="s">
        <v>213</v>
      </c>
      <c r="BF31" s="582"/>
      <c r="BG31" s="582"/>
      <c r="BH31" s="582"/>
      <c r="BI31" s="582"/>
      <c r="BJ31" s="582"/>
      <c r="BK31" s="582"/>
      <c r="BL31" s="582"/>
      <c r="BM31" s="582"/>
      <c r="BN31" s="582"/>
      <c r="BO31" s="582"/>
      <c r="BP31" s="583"/>
      <c r="BQ31" s="517"/>
      <c r="BR31" s="518"/>
      <c r="BS31" s="518"/>
      <c r="BT31" s="518"/>
      <c r="BU31" s="518"/>
      <c r="BV31" s="518"/>
      <c r="BW31" s="518"/>
      <c r="BX31" s="518"/>
      <c r="BY31" s="518"/>
      <c r="BZ31" s="518"/>
      <c r="CA31" s="518"/>
      <c r="CB31" s="519"/>
    </row>
    <row r="32" spans="1:80" ht="12.75">
      <c r="A32" s="553"/>
      <c r="B32" s="554"/>
      <c r="C32" s="554"/>
      <c r="D32" s="555"/>
      <c r="E32" s="553"/>
      <c r="F32" s="554"/>
      <c r="G32" s="554"/>
      <c r="H32" s="554"/>
      <c r="I32" s="554"/>
      <c r="J32" s="554"/>
      <c r="K32" s="554"/>
      <c r="L32" s="554"/>
      <c r="M32" s="554"/>
      <c r="N32" s="554"/>
      <c r="O32" s="554"/>
      <c r="P32" s="554"/>
      <c r="Q32" s="554"/>
      <c r="R32" s="554"/>
      <c r="S32" s="554"/>
      <c r="T32" s="554"/>
      <c r="U32" s="554"/>
      <c r="V32" s="554"/>
      <c r="W32" s="554"/>
      <c r="X32" s="554"/>
      <c r="Y32" s="554"/>
      <c r="Z32" s="554"/>
      <c r="AA32" s="554"/>
      <c r="AB32" s="554"/>
      <c r="AC32" s="554"/>
      <c r="AD32" s="554"/>
      <c r="AE32" s="554"/>
      <c r="AF32" s="554"/>
      <c r="AG32" s="554"/>
      <c r="AH32" s="554"/>
      <c r="AI32" s="554"/>
      <c r="AJ32" s="554"/>
      <c r="AK32" s="554"/>
      <c r="AL32" s="554"/>
      <c r="AM32" s="554"/>
      <c r="AN32" s="554"/>
      <c r="AO32" s="554"/>
      <c r="AP32" s="554"/>
      <c r="AQ32" s="554"/>
      <c r="AR32" s="554"/>
      <c r="AS32" s="554"/>
      <c r="AT32" s="554"/>
      <c r="AU32" s="554"/>
      <c r="AV32" s="554"/>
      <c r="AW32" s="554"/>
      <c r="AX32" s="554"/>
      <c r="AY32" s="554"/>
      <c r="AZ32" s="554"/>
      <c r="BA32" s="554"/>
      <c r="BB32" s="554"/>
      <c r="BC32" s="554"/>
      <c r="BD32" s="555"/>
      <c r="BE32" s="566" t="s">
        <v>214</v>
      </c>
      <c r="BF32" s="567"/>
      <c r="BG32" s="567"/>
      <c r="BH32" s="567"/>
      <c r="BI32" s="567"/>
      <c r="BJ32" s="567"/>
      <c r="BK32" s="567"/>
      <c r="BL32" s="567"/>
      <c r="BM32" s="567"/>
      <c r="BN32" s="567"/>
      <c r="BO32" s="567"/>
      <c r="BP32" s="568"/>
      <c r="BQ32" s="553"/>
      <c r="BR32" s="554"/>
      <c r="BS32" s="554"/>
      <c r="BT32" s="554"/>
      <c r="BU32" s="554"/>
      <c r="BV32" s="554"/>
      <c r="BW32" s="554"/>
      <c r="BX32" s="554"/>
      <c r="BY32" s="554"/>
      <c r="BZ32" s="554"/>
      <c r="CA32" s="554"/>
      <c r="CB32" s="555"/>
    </row>
    <row r="33" spans="1:80" ht="12.75">
      <c r="A33" s="524">
        <v>1</v>
      </c>
      <c r="B33" s="525"/>
      <c r="C33" s="525"/>
      <c r="D33" s="526"/>
      <c r="E33" s="524">
        <v>2</v>
      </c>
      <c r="F33" s="525"/>
      <c r="G33" s="525"/>
      <c r="H33" s="525"/>
      <c r="I33" s="525"/>
      <c r="J33" s="525"/>
      <c r="K33" s="525"/>
      <c r="L33" s="525"/>
      <c r="M33" s="525"/>
      <c r="N33" s="525"/>
      <c r="O33" s="525"/>
      <c r="P33" s="525"/>
      <c r="Q33" s="525"/>
      <c r="R33" s="525"/>
      <c r="S33" s="525"/>
      <c r="T33" s="525"/>
      <c r="U33" s="525"/>
      <c r="V33" s="525"/>
      <c r="W33" s="525"/>
      <c r="X33" s="525"/>
      <c r="Y33" s="525"/>
      <c r="Z33" s="525"/>
      <c r="AA33" s="525"/>
      <c r="AB33" s="525"/>
      <c r="AC33" s="525"/>
      <c r="AD33" s="525"/>
      <c r="AE33" s="525"/>
      <c r="AF33" s="525"/>
      <c r="AG33" s="525"/>
      <c r="AH33" s="525"/>
      <c r="AI33" s="525"/>
      <c r="AJ33" s="525"/>
      <c r="AK33" s="525"/>
      <c r="AL33" s="525"/>
      <c r="AM33" s="525"/>
      <c r="AN33" s="525"/>
      <c r="AO33" s="525"/>
      <c r="AP33" s="525"/>
      <c r="AQ33" s="525"/>
      <c r="AR33" s="525"/>
      <c r="AS33" s="525"/>
      <c r="AT33" s="525"/>
      <c r="AU33" s="525"/>
      <c r="AV33" s="525"/>
      <c r="AW33" s="525"/>
      <c r="AX33" s="525"/>
      <c r="AY33" s="525"/>
      <c r="AZ33" s="525"/>
      <c r="BA33" s="525"/>
      <c r="BB33" s="525"/>
      <c r="BC33" s="525"/>
      <c r="BD33" s="526"/>
      <c r="BE33" s="590">
        <v>3</v>
      </c>
      <c r="BF33" s="591"/>
      <c r="BG33" s="591"/>
      <c r="BH33" s="591"/>
      <c r="BI33" s="591"/>
      <c r="BJ33" s="591"/>
      <c r="BK33" s="591"/>
      <c r="BL33" s="591"/>
      <c r="BM33" s="591"/>
      <c r="BN33" s="591"/>
      <c r="BO33" s="591"/>
      <c r="BP33" s="592"/>
      <c r="BQ33" s="524">
        <v>4</v>
      </c>
      <c r="BR33" s="525"/>
      <c r="BS33" s="525"/>
      <c r="BT33" s="525"/>
      <c r="BU33" s="525"/>
      <c r="BV33" s="525"/>
      <c r="BW33" s="525"/>
      <c r="BX33" s="525"/>
      <c r="BY33" s="525"/>
      <c r="BZ33" s="525"/>
      <c r="CA33" s="525"/>
      <c r="CB33" s="526"/>
    </row>
    <row r="34" spans="1:80" ht="12.75">
      <c r="A34" s="587" t="s">
        <v>426</v>
      </c>
      <c r="B34" s="588"/>
      <c r="C34" s="588"/>
      <c r="D34" s="588"/>
      <c r="E34" s="588"/>
      <c r="F34" s="588"/>
      <c r="G34" s="588"/>
      <c r="H34" s="588"/>
      <c r="I34" s="588"/>
      <c r="J34" s="588"/>
      <c r="K34" s="588"/>
      <c r="L34" s="588"/>
      <c r="M34" s="588"/>
      <c r="N34" s="588"/>
      <c r="O34" s="588"/>
      <c r="P34" s="588"/>
      <c r="Q34" s="588"/>
      <c r="R34" s="588"/>
      <c r="S34" s="588"/>
      <c r="T34" s="588"/>
      <c r="U34" s="588"/>
      <c r="V34" s="588"/>
      <c r="W34" s="588"/>
      <c r="X34" s="588"/>
      <c r="Y34" s="588"/>
      <c r="Z34" s="588"/>
      <c r="AA34" s="588"/>
      <c r="AB34" s="588"/>
      <c r="AC34" s="588"/>
      <c r="AD34" s="588"/>
      <c r="AE34" s="588"/>
      <c r="AF34" s="588"/>
      <c r="AG34" s="588"/>
      <c r="AH34" s="588"/>
      <c r="AI34" s="588"/>
      <c r="AJ34" s="588"/>
      <c r="AK34" s="588"/>
      <c r="AL34" s="588"/>
      <c r="AM34" s="588"/>
      <c r="AN34" s="588"/>
      <c r="AO34" s="588"/>
      <c r="AP34" s="588"/>
      <c r="AQ34" s="588"/>
      <c r="AR34" s="588"/>
      <c r="AS34" s="588"/>
      <c r="AT34" s="588"/>
      <c r="AU34" s="588"/>
      <c r="AV34" s="588"/>
      <c r="AW34" s="588"/>
      <c r="AX34" s="588"/>
      <c r="AY34" s="588"/>
      <c r="AZ34" s="588"/>
      <c r="BA34" s="588"/>
      <c r="BB34" s="588"/>
      <c r="BC34" s="588"/>
      <c r="BD34" s="588"/>
      <c r="BE34" s="588"/>
      <c r="BF34" s="588"/>
      <c r="BG34" s="588"/>
      <c r="BH34" s="588"/>
      <c r="BI34" s="588"/>
      <c r="BJ34" s="588"/>
      <c r="BK34" s="588"/>
      <c r="BL34" s="588"/>
      <c r="BM34" s="588"/>
      <c r="BN34" s="588"/>
      <c r="BO34" s="588"/>
      <c r="BP34" s="588"/>
      <c r="BQ34" s="588"/>
      <c r="BR34" s="588"/>
      <c r="BS34" s="588"/>
      <c r="BT34" s="588"/>
      <c r="BU34" s="588"/>
      <c r="BV34" s="588"/>
      <c r="BW34" s="588"/>
      <c r="BX34" s="588"/>
      <c r="BY34" s="588"/>
      <c r="BZ34" s="588"/>
      <c r="CA34" s="588"/>
      <c r="CB34" s="589"/>
    </row>
    <row r="35" spans="1:80" ht="12.75">
      <c r="A35" s="590">
        <v>1</v>
      </c>
      <c r="B35" s="591"/>
      <c r="C35" s="591"/>
      <c r="D35" s="592"/>
      <c r="E35" s="599" t="s">
        <v>215</v>
      </c>
      <c r="F35" s="600"/>
      <c r="G35" s="600"/>
      <c r="H35" s="600"/>
      <c r="I35" s="600"/>
      <c r="J35" s="600"/>
      <c r="K35" s="600"/>
      <c r="L35" s="600"/>
      <c r="M35" s="600"/>
      <c r="N35" s="600"/>
      <c r="O35" s="600"/>
      <c r="P35" s="600"/>
      <c r="Q35" s="600"/>
      <c r="R35" s="600"/>
      <c r="S35" s="600"/>
      <c r="T35" s="600"/>
      <c r="U35" s="600"/>
      <c r="V35" s="600"/>
      <c r="W35" s="600"/>
      <c r="X35" s="600"/>
      <c r="Y35" s="600"/>
      <c r="Z35" s="600"/>
      <c r="AA35" s="600"/>
      <c r="AB35" s="600"/>
      <c r="AC35" s="600"/>
      <c r="AD35" s="600"/>
      <c r="AE35" s="600"/>
      <c r="AF35" s="600"/>
      <c r="AG35" s="600"/>
      <c r="AH35" s="600"/>
      <c r="AI35" s="600"/>
      <c r="AJ35" s="600"/>
      <c r="AK35" s="600"/>
      <c r="AL35" s="600"/>
      <c r="AM35" s="600"/>
      <c r="AN35" s="600"/>
      <c r="AO35" s="600"/>
      <c r="AP35" s="600"/>
      <c r="AQ35" s="600"/>
      <c r="AR35" s="600"/>
      <c r="AS35" s="600"/>
      <c r="AT35" s="600"/>
      <c r="AU35" s="600"/>
      <c r="AV35" s="600"/>
      <c r="AW35" s="600"/>
      <c r="AX35" s="600"/>
      <c r="AY35" s="600"/>
      <c r="AZ35" s="600"/>
      <c r="BA35" s="600"/>
      <c r="BB35" s="600"/>
      <c r="BC35" s="600"/>
      <c r="BD35" s="601"/>
      <c r="BE35" s="590" t="s">
        <v>103</v>
      </c>
      <c r="BF35" s="591"/>
      <c r="BG35" s="591"/>
      <c r="BH35" s="591"/>
      <c r="BI35" s="591"/>
      <c r="BJ35" s="591"/>
      <c r="BK35" s="591"/>
      <c r="BL35" s="591"/>
      <c r="BM35" s="591"/>
      <c r="BN35" s="591"/>
      <c r="BO35" s="591"/>
      <c r="BP35" s="592"/>
      <c r="BQ35" s="569">
        <f>BQ36</f>
        <v>174481.5</v>
      </c>
      <c r="BR35" s="570"/>
      <c r="BS35" s="570"/>
      <c r="BT35" s="570"/>
      <c r="BU35" s="570"/>
      <c r="BV35" s="570"/>
      <c r="BW35" s="570"/>
      <c r="BX35" s="570"/>
      <c r="BY35" s="570"/>
      <c r="BZ35" s="570"/>
      <c r="CA35" s="570"/>
      <c r="CB35" s="571"/>
    </row>
    <row r="36" spans="1:80" ht="12.75">
      <c r="A36" s="520" t="s">
        <v>36</v>
      </c>
      <c r="B36" s="521"/>
      <c r="C36" s="521"/>
      <c r="D36" s="522"/>
      <c r="E36" s="596" t="s">
        <v>9</v>
      </c>
      <c r="F36" s="597"/>
      <c r="G36" s="597"/>
      <c r="H36" s="597"/>
      <c r="I36" s="597"/>
      <c r="J36" s="597"/>
      <c r="K36" s="597"/>
      <c r="L36" s="597"/>
      <c r="M36" s="597"/>
      <c r="N36" s="597"/>
      <c r="O36" s="597"/>
      <c r="P36" s="597"/>
      <c r="Q36" s="597"/>
      <c r="R36" s="597"/>
      <c r="S36" s="597"/>
      <c r="T36" s="597"/>
      <c r="U36" s="597"/>
      <c r="V36" s="597"/>
      <c r="W36" s="597"/>
      <c r="X36" s="597"/>
      <c r="Y36" s="597"/>
      <c r="Z36" s="597"/>
      <c r="AA36" s="597"/>
      <c r="AB36" s="597"/>
      <c r="AC36" s="597"/>
      <c r="AD36" s="597"/>
      <c r="AE36" s="597"/>
      <c r="AF36" s="597"/>
      <c r="AG36" s="597"/>
      <c r="AH36" s="597"/>
      <c r="AI36" s="597"/>
      <c r="AJ36" s="597"/>
      <c r="AK36" s="597"/>
      <c r="AL36" s="597"/>
      <c r="AM36" s="597"/>
      <c r="AN36" s="597"/>
      <c r="AO36" s="597"/>
      <c r="AP36" s="597"/>
      <c r="AQ36" s="597"/>
      <c r="AR36" s="597"/>
      <c r="AS36" s="597"/>
      <c r="AT36" s="597"/>
      <c r="AU36" s="597"/>
      <c r="AV36" s="597"/>
      <c r="AW36" s="597"/>
      <c r="AX36" s="597"/>
      <c r="AY36" s="597"/>
      <c r="AZ36" s="597"/>
      <c r="BA36" s="597"/>
      <c r="BB36" s="597"/>
      <c r="BC36" s="597"/>
      <c r="BD36" s="598"/>
      <c r="BE36" s="608">
        <v>795825</v>
      </c>
      <c r="BF36" s="609"/>
      <c r="BG36" s="609"/>
      <c r="BH36" s="609"/>
      <c r="BI36" s="609"/>
      <c r="BJ36" s="609"/>
      <c r="BK36" s="609"/>
      <c r="BL36" s="609"/>
      <c r="BM36" s="609"/>
      <c r="BN36" s="609"/>
      <c r="BO36" s="609"/>
      <c r="BP36" s="610"/>
      <c r="BQ36" s="611">
        <f>BE36*22%-600</f>
        <v>174481.5</v>
      </c>
      <c r="BR36" s="612"/>
      <c r="BS36" s="612"/>
      <c r="BT36" s="612"/>
      <c r="BU36" s="612"/>
      <c r="BV36" s="612"/>
      <c r="BW36" s="612"/>
      <c r="BX36" s="612"/>
      <c r="BY36" s="612"/>
      <c r="BZ36" s="612"/>
      <c r="CA36" s="612"/>
      <c r="CB36" s="613"/>
    </row>
    <row r="37" spans="1:80" ht="14.25" customHeight="1">
      <c r="A37" s="553"/>
      <c r="B37" s="554"/>
      <c r="C37" s="554"/>
      <c r="D37" s="555"/>
      <c r="E37" s="593" t="s">
        <v>425</v>
      </c>
      <c r="F37" s="594"/>
      <c r="G37" s="594"/>
      <c r="H37" s="594"/>
      <c r="I37" s="594"/>
      <c r="J37" s="594"/>
      <c r="K37" s="594"/>
      <c r="L37" s="594"/>
      <c r="M37" s="594"/>
      <c r="N37" s="594"/>
      <c r="O37" s="594"/>
      <c r="P37" s="594"/>
      <c r="Q37" s="594"/>
      <c r="R37" s="594"/>
      <c r="S37" s="594"/>
      <c r="T37" s="594"/>
      <c r="U37" s="594"/>
      <c r="V37" s="594"/>
      <c r="W37" s="594"/>
      <c r="X37" s="594"/>
      <c r="Y37" s="594"/>
      <c r="Z37" s="594"/>
      <c r="AA37" s="594"/>
      <c r="AB37" s="594"/>
      <c r="AC37" s="594"/>
      <c r="AD37" s="594"/>
      <c r="AE37" s="594"/>
      <c r="AF37" s="594"/>
      <c r="AG37" s="594"/>
      <c r="AH37" s="594"/>
      <c r="AI37" s="594"/>
      <c r="AJ37" s="594"/>
      <c r="AK37" s="594"/>
      <c r="AL37" s="594"/>
      <c r="AM37" s="594"/>
      <c r="AN37" s="594"/>
      <c r="AO37" s="594"/>
      <c r="AP37" s="594"/>
      <c r="AQ37" s="594"/>
      <c r="AR37" s="594"/>
      <c r="AS37" s="594"/>
      <c r="AT37" s="594"/>
      <c r="AU37" s="594"/>
      <c r="AV37" s="594"/>
      <c r="AW37" s="594"/>
      <c r="AX37" s="594"/>
      <c r="AY37" s="594"/>
      <c r="AZ37" s="594"/>
      <c r="BA37" s="594"/>
      <c r="BB37" s="594"/>
      <c r="BC37" s="594"/>
      <c r="BD37" s="595"/>
      <c r="BE37" s="556"/>
      <c r="BF37" s="557"/>
      <c r="BG37" s="557"/>
      <c r="BH37" s="557"/>
      <c r="BI37" s="557"/>
      <c r="BJ37" s="557"/>
      <c r="BK37" s="557"/>
      <c r="BL37" s="557"/>
      <c r="BM37" s="557"/>
      <c r="BN37" s="557"/>
      <c r="BO37" s="557"/>
      <c r="BP37" s="558"/>
      <c r="BQ37" s="614"/>
      <c r="BR37" s="615"/>
      <c r="BS37" s="615"/>
      <c r="BT37" s="615"/>
      <c r="BU37" s="615"/>
      <c r="BV37" s="615"/>
      <c r="BW37" s="615"/>
      <c r="BX37" s="615"/>
      <c r="BY37" s="615"/>
      <c r="BZ37" s="615"/>
      <c r="CA37" s="615"/>
      <c r="CB37" s="616"/>
    </row>
    <row r="38" spans="1:80" ht="12.75">
      <c r="A38" s="520">
        <v>2</v>
      </c>
      <c r="B38" s="521"/>
      <c r="C38" s="521"/>
      <c r="D38" s="522"/>
      <c r="E38" s="605" t="s">
        <v>216</v>
      </c>
      <c r="F38" s="606"/>
      <c r="G38" s="606"/>
      <c r="H38" s="606"/>
      <c r="I38" s="606"/>
      <c r="J38" s="606"/>
      <c r="K38" s="606"/>
      <c r="L38" s="606"/>
      <c r="M38" s="606"/>
      <c r="N38" s="606"/>
      <c r="O38" s="606"/>
      <c r="P38" s="606"/>
      <c r="Q38" s="606"/>
      <c r="R38" s="606"/>
      <c r="S38" s="606"/>
      <c r="T38" s="606"/>
      <c r="U38" s="606"/>
      <c r="V38" s="606"/>
      <c r="W38" s="606"/>
      <c r="X38" s="606"/>
      <c r="Y38" s="606"/>
      <c r="Z38" s="606"/>
      <c r="AA38" s="606"/>
      <c r="AB38" s="606"/>
      <c r="AC38" s="606"/>
      <c r="AD38" s="606"/>
      <c r="AE38" s="606"/>
      <c r="AF38" s="606"/>
      <c r="AG38" s="606"/>
      <c r="AH38" s="606"/>
      <c r="AI38" s="606"/>
      <c r="AJ38" s="606"/>
      <c r="AK38" s="606"/>
      <c r="AL38" s="606"/>
      <c r="AM38" s="606"/>
      <c r="AN38" s="606"/>
      <c r="AO38" s="606"/>
      <c r="AP38" s="606"/>
      <c r="AQ38" s="606"/>
      <c r="AR38" s="606"/>
      <c r="AS38" s="606"/>
      <c r="AT38" s="606"/>
      <c r="AU38" s="606"/>
      <c r="AV38" s="606"/>
      <c r="AW38" s="606"/>
      <c r="AX38" s="606"/>
      <c r="AY38" s="606"/>
      <c r="AZ38" s="606"/>
      <c r="BA38" s="606"/>
      <c r="BB38" s="606"/>
      <c r="BC38" s="606"/>
      <c r="BD38" s="607"/>
      <c r="BE38" s="584" t="s">
        <v>103</v>
      </c>
      <c r="BF38" s="585"/>
      <c r="BG38" s="585"/>
      <c r="BH38" s="585"/>
      <c r="BI38" s="585"/>
      <c r="BJ38" s="585"/>
      <c r="BK38" s="585"/>
      <c r="BL38" s="585"/>
      <c r="BM38" s="585"/>
      <c r="BN38" s="585"/>
      <c r="BO38" s="585"/>
      <c r="BP38" s="586"/>
      <c r="BQ38" s="611">
        <f>BQ40+BQ43</f>
        <v>24670.575</v>
      </c>
      <c r="BR38" s="612"/>
      <c r="BS38" s="612"/>
      <c r="BT38" s="612"/>
      <c r="BU38" s="612"/>
      <c r="BV38" s="612"/>
      <c r="BW38" s="612"/>
      <c r="BX38" s="612"/>
      <c r="BY38" s="612"/>
      <c r="BZ38" s="612"/>
      <c r="CA38" s="612"/>
      <c r="CB38" s="613"/>
    </row>
    <row r="39" spans="1:80" ht="12.75">
      <c r="A39" s="553"/>
      <c r="B39" s="554"/>
      <c r="C39" s="554"/>
      <c r="D39" s="555"/>
      <c r="E39" s="559" t="s">
        <v>217</v>
      </c>
      <c r="F39" s="560"/>
      <c r="G39" s="560"/>
      <c r="H39" s="560"/>
      <c r="I39" s="560"/>
      <c r="J39" s="560"/>
      <c r="K39" s="560"/>
      <c r="L39" s="560"/>
      <c r="M39" s="560"/>
      <c r="N39" s="560"/>
      <c r="O39" s="560"/>
      <c r="P39" s="560"/>
      <c r="Q39" s="560"/>
      <c r="R39" s="560"/>
      <c r="S39" s="560"/>
      <c r="T39" s="560"/>
      <c r="U39" s="560"/>
      <c r="V39" s="560"/>
      <c r="W39" s="560"/>
      <c r="X39" s="560"/>
      <c r="Y39" s="560"/>
      <c r="Z39" s="560"/>
      <c r="AA39" s="560"/>
      <c r="AB39" s="560"/>
      <c r="AC39" s="560"/>
      <c r="AD39" s="560"/>
      <c r="AE39" s="560"/>
      <c r="AF39" s="560"/>
      <c r="AG39" s="560"/>
      <c r="AH39" s="560"/>
      <c r="AI39" s="560"/>
      <c r="AJ39" s="560"/>
      <c r="AK39" s="560"/>
      <c r="AL39" s="560"/>
      <c r="AM39" s="560"/>
      <c r="AN39" s="560"/>
      <c r="AO39" s="560"/>
      <c r="AP39" s="560"/>
      <c r="AQ39" s="560"/>
      <c r="AR39" s="560"/>
      <c r="AS39" s="560"/>
      <c r="AT39" s="560"/>
      <c r="AU39" s="560"/>
      <c r="AV39" s="560"/>
      <c r="AW39" s="560"/>
      <c r="AX39" s="560"/>
      <c r="AY39" s="560"/>
      <c r="AZ39" s="560"/>
      <c r="BA39" s="560"/>
      <c r="BB39" s="560"/>
      <c r="BC39" s="560"/>
      <c r="BD39" s="561"/>
      <c r="BE39" s="566"/>
      <c r="BF39" s="567"/>
      <c r="BG39" s="567"/>
      <c r="BH39" s="567"/>
      <c r="BI39" s="567"/>
      <c r="BJ39" s="567"/>
      <c r="BK39" s="567"/>
      <c r="BL39" s="567"/>
      <c r="BM39" s="567"/>
      <c r="BN39" s="567"/>
      <c r="BO39" s="567"/>
      <c r="BP39" s="568"/>
      <c r="BQ39" s="614"/>
      <c r="BR39" s="615"/>
      <c r="BS39" s="615"/>
      <c r="BT39" s="615"/>
      <c r="BU39" s="615"/>
      <c r="BV39" s="615"/>
      <c r="BW39" s="615"/>
      <c r="BX39" s="615"/>
      <c r="BY39" s="615"/>
      <c r="BZ39" s="615"/>
      <c r="CA39" s="615"/>
      <c r="CB39" s="616"/>
    </row>
    <row r="40" spans="1:80" ht="12.75">
      <c r="A40" s="520" t="s">
        <v>38</v>
      </c>
      <c r="B40" s="521"/>
      <c r="C40" s="521"/>
      <c r="D40" s="522"/>
      <c r="E40" s="596" t="s">
        <v>9</v>
      </c>
      <c r="F40" s="597"/>
      <c r="G40" s="597"/>
      <c r="H40" s="597"/>
      <c r="I40" s="597"/>
      <c r="J40" s="597"/>
      <c r="K40" s="597"/>
      <c r="L40" s="597"/>
      <c r="M40" s="597"/>
      <c r="N40" s="597"/>
      <c r="O40" s="597"/>
      <c r="P40" s="597"/>
      <c r="Q40" s="597"/>
      <c r="R40" s="597"/>
      <c r="S40" s="597"/>
      <c r="T40" s="597"/>
      <c r="U40" s="597"/>
      <c r="V40" s="597"/>
      <c r="W40" s="597"/>
      <c r="X40" s="597"/>
      <c r="Y40" s="597"/>
      <c r="Z40" s="597"/>
      <c r="AA40" s="597"/>
      <c r="AB40" s="597"/>
      <c r="AC40" s="597"/>
      <c r="AD40" s="597"/>
      <c r="AE40" s="597"/>
      <c r="AF40" s="597"/>
      <c r="AG40" s="597"/>
      <c r="AH40" s="597"/>
      <c r="AI40" s="597"/>
      <c r="AJ40" s="597"/>
      <c r="AK40" s="597"/>
      <c r="AL40" s="597"/>
      <c r="AM40" s="597"/>
      <c r="AN40" s="597"/>
      <c r="AO40" s="597"/>
      <c r="AP40" s="597"/>
      <c r="AQ40" s="597"/>
      <c r="AR40" s="597"/>
      <c r="AS40" s="597"/>
      <c r="AT40" s="597"/>
      <c r="AU40" s="597"/>
      <c r="AV40" s="597"/>
      <c r="AW40" s="597"/>
      <c r="AX40" s="597"/>
      <c r="AY40" s="597"/>
      <c r="AZ40" s="597"/>
      <c r="BA40" s="597"/>
      <c r="BB40" s="597"/>
      <c r="BC40" s="597"/>
      <c r="BD40" s="598"/>
      <c r="BE40" s="608">
        <v>795825</v>
      </c>
      <c r="BF40" s="609"/>
      <c r="BG40" s="609"/>
      <c r="BH40" s="609"/>
      <c r="BI40" s="609"/>
      <c r="BJ40" s="609"/>
      <c r="BK40" s="609"/>
      <c r="BL40" s="609"/>
      <c r="BM40" s="609"/>
      <c r="BN40" s="609"/>
      <c r="BO40" s="609"/>
      <c r="BP40" s="610"/>
      <c r="BQ40" s="611">
        <f>BE40*2.9%</f>
        <v>23078.925</v>
      </c>
      <c r="BR40" s="612"/>
      <c r="BS40" s="612"/>
      <c r="BT40" s="612"/>
      <c r="BU40" s="612"/>
      <c r="BV40" s="612"/>
      <c r="BW40" s="612"/>
      <c r="BX40" s="612"/>
      <c r="BY40" s="612"/>
      <c r="BZ40" s="612"/>
      <c r="CA40" s="612"/>
      <c r="CB40" s="613"/>
    </row>
    <row r="41" spans="1:80" ht="12.75">
      <c r="A41" s="517"/>
      <c r="B41" s="518"/>
      <c r="C41" s="518"/>
      <c r="D41" s="519"/>
      <c r="E41" s="623" t="s">
        <v>218</v>
      </c>
      <c r="F41" s="624"/>
      <c r="G41" s="624"/>
      <c r="H41" s="624"/>
      <c r="I41" s="624"/>
      <c r="J41" s="624"/>
      <c r="K41" s="624"/>
      <c r="L41" s="624"/>
      <c r="M41" s="624"/>
      <c r="N41" s="624"/>
      <c r="O41" s="624"/>
      <c r="P41" s="624"/>
      <c r="Q41" s="624"/>
      <c r="R41" s="624"/>
      <c r="S41" s="624"/>
      <c r="T41" s="624"/>
      <c r="U41" s="624"/>
      <c r="V41" s="624"/>
      <c r="W41" s="624"/>
      <c r="X41" s="624"/>
      <c r="Y41" s="624"/>
      <c r="Z41" s="624"/>
      <c r="AA41" s="624"/>
      <c r="AB41" s="624"/>
      <c r="AC41" s="624"/>
      <c r="AD41" s="624"/>
      <c r="AE41" s="624"/>
      <c r="AF41" s="624"/>
      <c r="AG41" s="624"/>
      <c r="AH41" s="624"/>
      <c r="AI41" s="624"/>
      <c r="AJ41" s="624"/>
      <c r="AK41" s="624"/>
      <c r="AL41" s="624"/>
      <c r="AM41" s="624"/>
      <c r="AN41" s="624"/>
      <c r="AO41" s="624"/>
      <c r="AP41" s="624"/>
      <c r="AQ41" s="624"/>
      <c r="AR41" s="624"/>
      <c r="AS41" s="624"/>
      <c r="AT41" s="624"/>
      <c r="AU41" s="624"/>
      <c r="AV41" s="624"/>
      <c r="AW41" s="624"/>
      <c r="AX41" s="624"/>
      <c r="AY41" s="624"/>
      <c r="AZ41" s="624"/>
      <c r="BA41" s="624"/>
      <c r="BB41" s="624"/>
      <c r="BC41" s="624"/>
      <c r="BD41" s="625"/>
      <c r="BE41" s="626"/>
      <c r="BF41" s="627"/>
      <c r="BG41" s="627"/>
      <c r="BH41" s="627"/>
      <c r="BI41" s="627"/>
      <c r="BJ41" s="627"/>
      <c r="BK41" s="627"/>
      <c r="BL41" s="627"/>
      <c r="BM41" s="627"/>
      <c r="BN41" s="627"/>
      <c r="BO41" s="627"/>
      <c r="BP41" s="628"/>
      <c r="BQ41" s="620"/>
      <c r="BR41" s="621"/>
      <c r="BS41" s="621"/>
      <c r="BT41" s="621"/>
      <c r="BU41" s="621"/>
      <c r="BV41" s="621"/>
      <c r="BW41" s="621"/>
      <c r="BX41" s="621"/>
      <c r="BY41" s="621"/>
      <c r="BZ41" s="621"/>
      <c r="CA41" s="621"/>
      <c r="CB41" s="622"/>
    </row>
    <row r="42" spans="1:80" ht="12.75">
      <c r="A42" s="553"/>
      <c r="B42" s="554"/>
      <c r="C42" s="554"/>
      <c r="D42" s="555"/>
      <c r="E42" s="593" t="s">
        <v>287</v>
      </c>
      <c r="F42" s="594"/>
      <c r="G42" s="594"/>
      <c r="H42" s="594"/>
      <c r="I42" s="594"/>
      <c r="J42" s="594"/>
      <c r="K42" s="594"/>
      <c r="L42" s="594"/>
      <c r="M42" s="594"/>
      <c r="N42" s="594"/>
      <c r="O42" s="594"/>
      <c r="P42" s="594"/>
      <c r="Q42" s="594"/>
      <c r="R42" s="594"/>
      <c r="S42" s="594"/>
      <c r="T42" s="594"/>
      <c r="U42" s="594"/>
      <c r="V42" s="594"/>
      <c r="W42" s="594"/>
      <c r="X42" s="594"/>
      <c r="Y42" s="594"/>
      <c r="Z42" s="594"/>
      <c r="AA42" s="594"/>
      <c r="AB42" s="594"/>
      <c r="AC42" s="594"/>
      <c r="AD42" s="594"/>
      <c r="AE42" s="594"/>
      <c r="AF42" s="594"/>
      <c r="AG42" s="594"/>
      <c r="AH42" s="594"/>
      <c r="AI42" s="594"/>
      <c r="AJ42" s="594"/>
      <c r="AK42" s="594"/>
      <c r="AL42" s="594"/>
      <c r="AM42" s="594"/>
      <c r="AN42" s="594"/>
      <c r="AO42" s="594"/>
      <c r="AP42" s="594"/>
      <c r="AQ42" s="594"/>
      <c r="AR42" s="594"/>
      <c r="AS42" s="594"/>
      <c r="AT42" s="594"/>
      <c r="AU42" s="594"/>
      <c r="AV42" s="594"/>
      <c r="AW42" s="594"/>
      <c r="AX42" s="594"/>
      <c r="AY42" s="594"/>
      <c r="AZ42" s="594"/>
      <c r="BA42" s="594"/>
      <c r="BB42" s="594"/>
      <c r="BC42" s="594"/>
      <c r="BD42" s="595"/>
      <c r="BE42" s="556"/>
      <c r="BF42" s="557"/>
      <c r="BG42" s="557"/>
      <c r="BH42" s="557"/>
      <c r="BI42" s="557"/>
      <c r="BJ42" s="557"/>
      <c r="BK42" s="557"/>
      <c r="BL42" s="557"/>
      <c r="BM42" s="557"/>
      <c r="BN42" s="557"/>
      <c r="BO42" s="557"/>
      <c r="BP42" s="558"/>
      <c r="BQ42" s="614"/>
      <c r="BR42" s="615"/>
      <c r="BS42" s="615"/>
      <c r="BT42" s="615"/>
      <c r="BU42" s="615"/>
      <c r="BV42" s="615"/>
      <c r="BW42" s="615"/>
      <c r="BX42" s="615"/>
      <c r="BY42" s="615"/>
      <c r="BZ42" s="615"/>
      <c r="CA42" s="615"/>
      <c r="CB42" s="616"/>
    </row>
    <row r="43" spans="1:80" ht="12.75">
      <c r="A43" s="520" t="s">
        <v>39</v>
      </c>
      <c r="B43" s="521"/>
      <c r="C43" s="521"/>
      <c r="D43" s="522"/>
      <c r="E43" s="596" t="s">
        <v>219</v>
      </c>
      <c r="F43" s="597"/>
      <c r="G43" s="597"/>
      <c r="H43" s="597"/>
      <c r="I43" s="597"/>
      <c r="J43" s="597"/>
      <c r="K43" s="597"/>
      <c r="L43" s="597"/>
      <c r="M43" s="597"/>
      <c r="N43" s="597"/>
      <c r="O43" s="597"/>
      <c r="P43" s="597"/>
      <c r="Q43" s="597"/>
      <c r="R43" s="597"/>
      <c r="S43" s="597"/>
      <c r="T43" s="597"/>
      <c r="U43" s="597"/>
      <c r="V43" s="597"/>
      <c r="W43" s="597"/>
      <c r="X43" s="597"/>
      <c r="Y43" s="597"/>
      <c r="Z43" s="597"/>
      <c r="AA43" s="597"/>
      <c r="AB43" s="597"/>
      <c r="AC43" s="597"/>
      <c r="AD43" s="597"/>
      <c r="AE43" s="597"/>
      <c r="AF43" s="597"/>
      <c r="AG43" s="597"/>
      <c r="AH43" s="597"/>
      <c r="AI43" s="597"/>
      <c r="AJ43" s="597"/>
      <c r="AK43" s="597"/>
      <c r="AL43" s="597"/>
      <c r="AM43" s="597"/>
      <c r="AN43" s="597"/>
      <c r="AO43" s="597"/>
      <c r="AP43" s="597"/>
      <c r="AQ43" s="597"/>
      <c r="AR43" s="597"/>
      <c r="AS43" s="597"/>
      <c r="AT43" s="597"/>
      <c r="AU43" s="597"/>
      <c r="AV43" s="597"/>
      <c r="AW43" s="597"/>
      <c r="AX43" s="597"/>
      <c r="AY43" s="597"/>
      <c r="AZ43" s="597"/>
      <c r="BA43" s="597"/>
      <c r="BB43" s="597"/>
      <c r="BC43" s="597"/>
      <c r="BD43" s="598"/>
      <c r="BE43" s="608">
        <v>795825</v>
      </c>
      <c r="BF43" s="609"/>
      <c r="BG43" s="609"/>
      <c r="BH43" s="609"/>
      <c r="BI43" s="609"/>
      <c r="BJ43" s="609"/>
      <c r="BK43" s="609"/>
      <c r="BL43" s="609"/>
      <c r="BM43" s="609"/>
      <c r="BN43" s="609"/>
      <c r="BO43" s="609"/>
      <c r="BP43" s="610"/>
      <c r="BQ43" s="611">
        <f>BE43*0.2%</f>
        <v>1591.65</v>
      </c>
      <c r="BR43" s="612"/>
      <c r="BS43" s="612"/>
      <c r="BT43" s="612"/>
      <c r="BU43" s="612"/>
      <c r="BV43" s="612"/>
      <c r="BW43" s="612"/>
      <c r="BX43" s="612"/>
      <c r="BY43" s="612"/>
      <c r="BZ43" s="612"/>
      <c r="CA43" s="612"/>
      <c r="CB43" s="613"/>
    </row>
    <row r="44" spans="1:80" ht="12.75">
      <c r="A44" s="553"/>
      <c r="B44" s="554"/>
      <c r="C44" s="554"/>
      <c r="D44" s="555"/>
      <c r="E44" s="593" t="s">
        <v>286</v>
      </c>
      <c r="F44" s="594"/>
      <c r="G44" s="594"/>
      <c r="H44" s="594"/>
      <c r="I44" s="594"/>
      <c r="J44" s="594"/>
      <c r="K44" s="594"/>
      <c r="L44" s="594"/>
      <c r="M44" s="594"/>
      <c r="N44" s="594"/>
      <c r="O44" s="594"/>
      <c r="P44" s="594"/>
      <c r="Q44" s="594"/>
      <c r="R44" s="594"/>
      <c r="S44" s="594"/>
      <c r="T44" s="594"/>
      <c r="U44" s="594"/>
      <c r="V44" s="594"/>
      <c r="W44" s="594"/>
      <c r="X44" s="594"/>
      <c r="Y44" s="594"/>
      <c r="Z44" s="594"/>
      <c r="AA44" s="594"/>
      <c r="AB44" s="594"/>
      <c r="AC44" s="594"/>
      <c r="AD44" s="594"/>
      <c r="AE44" s="594"/>
      <c r="AF44" s="594"/>
      <c r="AG44" s="594"/>
      <c r="AH44" s="594"/>
      <c r="AI44" s="594"/>
      <c r="AJ44" s="594"/>
      <c r="AK44" s="594"/>
      <c r="AL44" s="594"/>
      <c r="AM44" s="594"/>
      <c r="AN44" s="594"/>
      <c r="AO44" s="594"/>
      <c r="AP44" s="594"/>
      <c r="AQ44" s="594"/>
      <c r="AR44" s="594"/>
      <c r="AS44" s="594"/>
      <c r="AT44" s="594"/>
      <c r="AU44" s="594"/>
      <c r="AV44" s="594"/>
      <c r="AW44" s="594"/>
      <c r="AX44" s="594"/>
      <c r="AY44" s="594"/>
      <c r="AZ44" s="594"/>
      <c r="BA44" s="594"/>
      <c r="BB44" s="594"/>
      <c r="BC44" s="594"/>
      <c r="BD44" s="595"/>
      <c r="BE44" s="556"/>
      <c r="BF44" s="557"/>
      <c r="BG44" s="557"/>
      <c r="BH44" s="557"/>
      <c r="BI44" s="557"/>
      <c r="BJ44" s="557"/>
      <c r="BK44" s="557"/>
      <c r="BL44" s="557"/>
      <c r="BM44" s="557"/>
      <c r="BN44" s="557"/>
      <c r="BO44" s="557"/>
      <c r="BP44" s="558"/>
      <c r="BQ44" s="614"/>
      <c r="BR44" s="615"/>
      <c r="BS44" s="615"/>
      <c r="BT44" s="615"/>
      <c r="BU44" s="615"/>
      <c r="BV44" s="615"/>
      <c r="BW44" s="615"/>
      <c r="BX44" s="615"/>
      <c r="BY44" s="615"/>
      <c r="BZ44" s="615"/>
      <c r="CA44" s="615"/>
      <c r="CB44" s="616"/>
    </row>
    <row r="45" spans="1:80" ht="12.75">
      <c r="A45" s="520">
        <v>3</v>
      </c>
      <c r="B45" s="521"/>
      <c r="C45" s="521"/>
      <c r="D45" s="522"/>
      <c r="E45" s="605" t="s">
        <v>220</v>
      </c>
      <c r="F45" s="606"/>
      <c r="G45" s="606"/>
      <c r="H45" s="606"/>
      <c r="I45" s="606"/>
      <c r="J45" s="606"/>
      <c r="K45" s="606"/>
      <c r="L45" s="606"/>
      <c r="M45" s="606"/>
      <c r="N45" s="606"/>
      <c r="O45" s="606"/>
      <c r="P45" s="606"/>
      <c r="Q45" s="606"/>
      <c r="R45" s="606"/>
      <c r="S45" s="606"/>
      <c r="T45" s="606"/>
      <c r="U45" s="606"/>
      <c r="V45" s="606"/>
      <c r="W45" s="606"/>
      <c r="X45" s="606"/>
      <c r="Y45" s="606"/>
      <c r="Z45" s="606"/>
      <c r="AA45" s="606"/>
      <c r="AB45" s="606"/>
      <c r="AC45" s="606"/>
      <c r="AD45" s="606"/>
      <c r="AE45" s="606"/>
      <c r="AF45" s="606"/>
      <c r="AG45" s="606"/>
      <c r="AH45" s="606"/>
      <c r="AI45" s="606"/>
      <c r="AJ45" s="606"/>
      <c r="AK45" s="606"/>
      <c r="AL45" s="606"/>
      <c r="AM45" s="606"/>
      <c r="AN45" s="606"/>
      <c r="AO45" s="606"/>
      <c r="AP45" s="606"/>
      <c r="AQ45" s="606"/>
      <c r="AR45" s="606"/>
      <c r="AS45" s="606"/>
      <c r="AT45" s="606"/>
      <c r="AU45" s="606"/>
      <c r="AV45" s="606"/>
      <c r="AW45" s="606"/>
      <c r="AX45" s="606"/>
      <c r="AY45" s="606"/>
      <c r="AZ45" s="606"/>
      <c r="BA45" s="606"/>
      <c r="BB45" s="606"/>
      <c r="BC45" s="606"/>
      <c r="BD45" s="607"/>
      <c r="BE45" s="608">
        <v>795825</v>
      </c>
      <c r="BF45" s="609"/>
      <c r="BG45" s="609"/>
      <c r="BH45" s="609"/>
      <c r="BI45" s="609"/>
      <c r="BJ45" s="609"/>
      <c r="BK45" s="609"/>
      <c r="BL45" s="609"/>
      <c r="BM45" s="609"/>
      <c r="BN45" s="609"/>
      <c r="BO45" s="609"/>
      <c r="BP45" s="610"/>
      <c r="BQ45" s="611">
        <f>BE45*5.1%</f>
        <v>40587.075</v>
      </c>
      <c r="BR45" s="612"/>
      <c r="BS45" s="612"/>
      <c r="BT45" s="612"/>
      <c r="BU45" s="612"/>
      <c r="BV45" s="612"/>
      <c r="BW45" s="612"/>
      <c r="BX45" s="612"/>
      <c r="BY45" s="612"/>
      <c r="BZ45" s="612"/>
      <c r="CA45" s="612"/>
      <c r="CB45" s="613"/>
    </row>
    <row r="46" spans="1:80" ht="12.75">
      <c r="A46" s="553"/>
      <c r="B46" s="554"/>
      <c r="C46" s="554"/>
      <c r="D46" s="555"/>
      <c r="E46" s="559" t="s">
        <v>288</v>
      </c>
      <c r="F46" s="560"/>
      <c r="G46" s="560"/>
      <c r="H46" s="560"/>
      <c r="I46" s="560"/>
      <c r="J46" s="560"/>
      <c r="K46" s="560"/>
      <c r="L46" s="560"/>
      <c r="M46" s="560"/>
      <c r="N46" s="560"/>
      <c r="O46" s="560"/>
      <c r="P46" s="560"/>
      <c r="Q46" s="560"/>
      <c r="R46" s="560"/>
      <c r="S46" s="560"/>
      <c r="T46" s="560"/>
      <c r="U46" s="560"/>
      <c r="V46" s="560"/>
      <c r="W46" s="560"/>
      <c r="X46" s="560"/>
      <c r="Y46" s="560"/>
      <c r="Z46" s="560"/>
      <c r="AA46" s="560"/>
      <c r="AB46" s="560"/>
      <c r="AC46" s="560"/>
      <c r="AD46" s="560"/>
      <c r="AE46" s="560"/>
      <c r="AF46" s="560"/>
      <c r="AG46" s="560"/>
      <c r="AH46" s="560"/>
      <c r="AI46" s="560"/>
      <c r="AJ46" s="560"/>
      <c r="AK46" s="560"/>
      <c r="AL46" s="560"/>
      <c r="AM46" s="560"/>
      <c r="AN46" s="560"/>
      <c r="AO46" s="560"/>
      <c r="AP46" s="560"/>
      <c r="AQ46" s="560"/>
      <c r="AR46" s="560"/>
      <c r="AS46" s="560"/>
      <c r="AT46" s="560"/>
      <c r="AU46" s="560"/>
      <c r="AV46" s="560"/>
      <c r="AW46" s="560"/>
      <c r="AX46" s="560"/>
      <c r="AY46" s="560"/>
      <c r="AZ46" s="560"/>
      <c r="BA46" s="560"/>
      <c r="BB46" s="560"/>
      <c r="BC46" s="560"/>
      <c r="BD46" s="561"/>
      <c r="BE46" s="556"/>
      <c r="BF46" s="557"/>
      <c r="BG46" s="557"/>
      <c r="BH46" s="557"/>
      <c r="BI46" s="557"/>
      <c r="BJ46" s="557"/>
      <c r="BK46" s="557"/>
      <c r="BL46" s="557"/>
      <c r="BM46" s="557"/>
      <c r="BN46" s="557"/>
      <c r="BO46" s="557"/>
      <c r="BP46" s="558"/>
      <c r="BQ46" s="614"/>
      <c r="BR46" s="615"/>
      <c r="BS46" s="615"/>
      <c r="BT46" s="615"/>
      <c r="BU46" s="615"/>
      <c r="BV46" s="615"/>
      <c r="BW46" s="615"/>
      <c r="BX46" s="615"/>
      <c r="BY46" s="615"/>
      <c r="BZ46" s="615"/>
      <c r="CA46" s="615"/>
      <c r="CB46" s="616"/>
    </row>
    <row r="47" spans="1:80" s="217" customFormat="1" ht="18.75" customHeight="1">
      <c r="A47" s="602"/>
      <c r="B47" s="603"/>
      <c r="C47" s="603"/>
      <c r="D47" s="604"/>
      <c r="E47" s="575" t="s">
        <v>183</v>
      </c>
      <c r="F47" s="576"/>
      <c r="G47" s="576"/>
      <c r="H47" s="576"/>
      <c r="I47" s="576"/>
      <c r="J47" s="576"/>
      <c r="K47" s="576"/>
      <c r="L47" s="576"/>
      <c r="M47" s="576"/>
      <c r="N47" s="576"/>
      <c r="O47" s="576"/>
      <c r="P47" s="576"/>
      <c r="Q47" s="576"/>
      <c r="R47" s="576"/>
      <c r="S47" s="576"/>
      <c r="T47" s="576"/>
      <c r="U47" s="576"/>
      <c r="V47" s="576"/>
      <c r="W47" s="576"/>
      <c r="X47" s="576"/>
      <c r="Y47" s="576"/>
      <c r="Z47" s="576"/>
      <c r="AA47" s="576"/>
      <c r="AB47" s="576"/>
      <c r="AC47" s="576"/>
      <c r="AD47" s="576"/>
      <c r="AE47" s="576"/>
      <c r="AF47" s="576"/>
      <c r="AG47" s="576"/>
      <c r="AH47" s="576"/>
      <c r="AI47" s="576"/>
      <c r="AJ47" s="576"/>
      <c r="AK47" s="576"/>
      <c r="AL47" s="576"/>
      <c r="AM47" s="576"/>
      <c r="AN47" s="576"/>
      <c r="AO47" s="576"/>
      <c r="AP47" s="576"/>
      <c r="AQ47" s="576"/>
      <c r="AR47" s="576"/>
      <c r="AS47" s="576"/>
      <c r="AT47" s="576"/>
      <c r="AU47" s="576"/>
      <c r="AV47" s="576"/>
      <c r="AW47" s="576"/>
      <c r="AX47" s="576"/>
      <c r="AY47" s="576"/>
      <c r="AZ47" s="576"/>
      <c r="BA47" s="576"/>
      <c r="BB47" s="576"/>
      <c r="BC47" s="576"/>
      <c r="BD47" s="577"/>
      <c r="BE47" s="602" t="s">
        <v>103</v>
      </c>
      <c r="BF47" s="603"/>
      <c r="BG47" s="603"/>
      <c r="BH47" s="603"/>
      <c r="BI47" s="603"/>
      <c r="BJ47" s="603"/>
      <c r="BK47" s="603"/>
      <c r="BL47" s="603"/>
      <c r="BM47" s="603"/>
      <c r="BN47" s="603"/>
      <c r="BO47" s="603"/>
      <c r="BP47" s="604"/>
      <c r="BQ47" s="617">
        <f>BQ35+BQ38+BQ45-0.15</f>
        <v>239739.00000000003</v>
      </c>
      <c r="BR47" s="618"/>
      <c r="BS47" s="618"/>
      <c r="BT47" s="618"/>
      <c r="BU47" s="618"/>
      <c r="BV47" s="618"/>
      <c r="BW47" s="618"/>
      <c r="BX47" s="618"/>
      <c r="BY47" s="618"/>
      <c r="BZ47" s="618"/>
      <c r="CA47" s="618"/>
      <c r="CB47" s="619"/>
    </row>
    <row r="48" spans="1:80" s="199" customFormat="1" ht="11.25">
      <c r="A48" s="562" t="s">
        <v>376</v>
      </c>
      <c r="B48" s="562"/>
      <c r="C48" s="562"/>
      <c r="D48" s="562"/>
      <c r="E48" s="562"/>
      <c r="F48" s="562"/>
      <c r="G48" s="562"/>
      <c r="H48" s="562"/>
      <c r="I48" s="562"/>
      <c r="J48" s="562"/>
      <c r="K48" s="562"/>
      <c r="L48" s="562"/>
      <c r="M48" s="562"/>
      <c r="N48" s="562"/>
      <c r="O48" s="562"/>
      <c r="P48" s="562"/>
      <c r="Q48" s="562"/>
      <c r="R48" s="562"/>
      <c r="S48" s="562"/>
      <c r="T48" s="562"/>
      <c r="U48" s="562"/>
      <c r="V48" s="562"/>
      <c r="W48" s="562"/>
      <c r="X48" s="562"/>
      <c r="Y48" s="562"/>
      <c r="Z48" s="562"/>
      <c r="AA48" s="562"/>
      <c r="AB48" s="562"/>
      <c r="AC48" s="562"/>
      <c r="AD48" s="562"/>
      <c r="AE48" s="562"/>
      <c r="AF48" s="562"/>
      <c r="AG48" s="562"/>
      <c r="AH48" s="562"/>
      <c r="AI48" s="562"/>
      <c r="AJ48" s="562"/>
      <c r="AK48" s="562"/>
      <c r="AL48" s="562"/>
      <c r="AM48" s="562"/>
      <c r="AN48" s="562"/>
      <c r="AO48" s="562"/>
      <c r="AP48" s="562"/>
      <c r="AQ48" s="562"/>
      <c r="AR48" s="562"/>
      <c r="AS48" s="562"/>
      <c r="AT48" s="562"/>
      <c r="AU48" s="562"/>
      <c r="AV48" s="562"/>
      <c r="AW48" s="562"/>
      <c r="AX48" s="562"/>
      <c r="AY48" s="562"/>
      <c r="AZ48" s="562"/>
      <c r="BA48" s="562"/>
      <c r="BB48" s="562"/>
      <c r="BC48" s="562"/>
      <c r="BD48" s="562"/>
      <c r="BE48" s="562"/>
      <c r="BF48" s="562"/>
      <c r="BG48" s="562"/>
      <c r="BH48" s="562"/>
      <c r="BI48" s="562"/>
      <c r="BJ48" s="562"/>
      <c r="BK48" s="562"/>
      <c r="BL48" s="562"/>
      <c r="BM48" s="562"/>
      <c r="BN48" s="562"/>
      <c r="BO48" s="562"/>
      <c r="BP48" s="562"/>
      <c r="BQ48" s="562"/>
      <c r="BR48" s="562"/>
      <c r="BS48" s="562"/>
      <c r="BT48" s="562"/>
      <c r="BU48" s="562"/>
      <c r="BV48" s="562"/>
      <c r="BW48" s="562"/>
      <c r="BX48" s="562"/>
      <c r="BY48" s="562"/>
      <c r="BZ48" s="562"/>
      <c r="CA48" s="562"/>
      <c r="CB48" s="562"/>
    </row>
    <row r="49" spans="1:80" s="199" customFormat="1" ht="11.25">
      <c r="A49" s="562"/>
      <c r="B49" s="562"/>
      <c r="C49" s="562"/>
      <c r="D49" s="562"/>
      <c r="E49" s="562"/>
      <c r="F49" s="562"/>
      <c r="G49" s="562"/>
      <c r="H49" s="562"/>
      <c r="I49" s="562"/>
      <c r="J49" s="562"/>
      <c r="K49" s="562"/>
      <c r="L49" s="562"/>
      <c r="M49" s="562"/>
      <c r="N49" s="562"/>
      <c r="O49" s="562"/>
      <c r="P49" s="562"/>
      <c r="Q49" s="562"/>
      <c r="R49" s="562"/>
      <c r="S49" s="562"/>
      <c r="T49" s="562"/>
      <c r="U49" s="562"/>
      <c r="V49" s="562"/>
      <c r="W49" s="562"/>
      <c r="X49" s="562"/>
      <c r="Y49" s="562"/>
      <c r="Z49" s="562"/>
      <c r="AA49" s="562"/>
      <c r="AB49" s="562"/>
      <c r="AC49" s="562"/>
      <c r="AD49" s="562"/>
      <c r="AE49" s="562"/>
      <c r="AF49" s="562"/>
      <c r="AG49" s="562"/>
      <c r="AH49" s="562"/>
      <c r="AI49" s="562"/>
      <c r="AJ49" s="562"/>
      <c r="AK49" s="562"/>
      <c r="AL49" s="562"/>
      <c r="AM49" s="562"/>
      <c r="AN49" s="562"/>
      <c r="AO49" s="562"/>
      <c r="AP49" s="562"/>
      <c r="AQ49" s="562"/>
      <c r="AR49" s="562"/>
      <c r="AS49" s="562"/>
      <c r="AT49" s="562"/>
      <c r="AU49" s="562"/>
      <c r="AV49" s="562"/>
      <c r="AW49" s="562"/>
      <c r="AX49" s="562"/>
      <c r="AY49" s="562"/>
      <c r="AZ49" s="562"/>
      <c r="BA49" s="562"/>
      <c r="BB49" s="562"/>
      <c r="BC49" s="562"/>
      <c r="BD49" s="562"/>
      <c r="BE49" s="562"/>
      <c r="BF49" s="562"/>
      <c r="BG49" s="562"/>
      <c r="BH49" s="562"/>
      <c r="BI49" s="562"/>
      <c r="BJ49" s="562"/>
      <c r="BK49" s="562"/>
      <c r="BL49" s="562"/>
      <c r="BM49" s="562"/>
      <c r="BN49" s="562"/>
      <c r="BO49" s="562"/>
      <c r="BP49" s="562"/>
      <c r="BQ49" s="562"/>
      <c r="BR49" s="562"/>
      <c r="BS49" s="562"/>
      <c r="BT49" s="562"/>
      <c r="BU49" s="562"/>
      <c r="BV49" s="562"/>
      <c r="BW49" s="562"/>
      <c r="BX49" s="562"/>
      <c r="BY49" s="562"/>
      <c r="BZ49" s="562"/>
      <c r="CA49" s="562"/>
      <c r="CB49" s="562"/>
    </row>
    <row r="50" spans="1:80" s="199" customFormat="1" ht="11.25">
      <c r="A50" s="562"/>
      <c r="B50" s="562"/>
      <c r="C50" s="562"/>
      <c r="D50" s="562"/>
      <c r="E50" s="562"/>
      <c r="F50" s="562"/>
      <c r="G50" s="562"/>
      <c r="H50" s="562"/>
      <c r="I50" s="562"/>
      <c r="J50" s="562"/>
      <c r="K50" s="562"/>
      <c r="L50" s="562"/>
      <c r="M50" s="562"/>
      <c r="N50" s="562"/>
      <c r="O50" s="562"/>
      <c r="P50" s="562"/>
      <c r="Q50" s="562"/>
      <c r="R50" s="562"/>
      <c r="S50" s="562"/>
      <c r="T50" s="562"/>
      <c r="U50" s="562"/>
      <c r="V50" s="562"/>
      <c r="W50" s="562"/>
      <c r="X50" s="562"/>
      <c r="Y50" s="562"/>
      <c r="Z50" s="562"/>
      <c r="AA50" s="562"/>
      <c r="AB50" s="562"/>
      <c r="AC50" s="562"/>
      <c r="AD50" s="562"/>
      <c r="AE50" s="562"/>
      <c r="AF50" s="562"/>
      <c r="AG50" s="562"/>
      <c r="AH50" s="562"/>
      <c r="AI50" s="562"/>
      <c r="AJ50" s="562"/>
      <c r="AK50" s="562"/>
      <c r="AL50" s="562"/>
      <c r="AM50" s="562"/>
      <c r="AN50" s="562"/>
      <c r="AO50" s="562"/>
      <c r="AP50" s="562"/>
      <c r="AQ50" s="562"/>
      <c r="AR50" s="562"/>
      <c r="AS50" s="562"/>
      <c r="AT50" s="562"/>
      <c r="AU50" s="562"/>
      <c r="AV50" s="562"/>
      <c r="AW50" s="562"/>
      <c r="AX50" s="562"/>
      <c r="AY50" s="562"/>
      <c r="AZ50" s="562"/>
      <c r="BA50" s="562"/>
      <c r="BB50" s="562"/>
      <c r="BC50" s="562"/>
      <c r="BD50" s="562"/>
      <c r="BE50" s="562"/>
      <c r="BF50" s="562"/>
      <c r="BG50" s="562"/>
      <c r="BH50" s="562"/>
      <c r="BI50" s="562"/>
      <c r="BJ50" s="562"/>
      <c r="BK50" s="562"/>
      <c r="BL50" s="562"/>
      <c r="BM50" s="562"/>
      <c r="BN50" s="562"/>
      <c r="BO50" s="562"/>
      <c r="BP50" s="562"/>
      <c r="BQ50" s="562"/>
      <c r="BR50" s="562"/>
      <c r="BS50" s="562"/>
      <c r="BT50" s="562"/>
      <c r="BU50" s="562"/>
      <c r="BV50" s="562"/>
      <c r="BW50" s="562"/>
      <c r="BX50" s="562"/>
      <c r="BY50" s="562"/>
      <c r="BZ50" s="562"/>
      <c r="CA50" s="562"/>
      <c r="CB50" s="562"/>
    </row>
    <row r="52" spans="1:80" ht="12.75">
      <c r="A52" s="248" t="s">
        <v>312</v>
      </c>
      <c r="B52" s="248"/>
      <c r="C52" s="248"/>
      <c r="D52" s="248"/>
      <c r="E52" s="249"/>
      <c r="F52" s="249"/>
      <c r="G52" s="249"/>
      <c r="H52" s="249"/>
      <c r="I52" s="249"/>
      <c r="J52" s="249"/>
      <c r="K52" s="249"/>
      <c r="L52" s="249"/>
      <c r="M52" s="249"/>
      <c r="N52" s="249"/>
      <c r="O52" s="544">
        <f>BQ47</f>
        <v>239739.00000000003</v>
      </c>
      <c r="P52" s="544"/>
      <c r="Q52" s="544"/>
      <c r="R52" s="544"/>
      <c r="S52" s="544"/>
      <c r="T52" s="544"/>
      <c r="U52" s="544"/>
      <c r="V52" s="544"/>
      <c r="W52" s="544"/>
      <c r="X52" s="544"/>
      <c r="Y52" s="544"/>
      <c r="Z52" s="544"/>
      <c r="AA52" s="544"/>
      <c r="AB52" s="544"/>
      <c r="AC52" s="544"/>
      <c r="AD52" s="544"/>
      <c r="AE52" s="203"/>
      <c r="AF52" s="203"/>
      <c r="AG52" s="203"/>
      <c r="AH52" s="203"/>
      <c r="AI52" s="203"/>
      <c r="AJ52" s="203"/>
      <c r="AK52" s="203"/>
      <c r="AL52" s="203"/>
      <c r="AM52" s="203"/>
      <c r="AN52" s="203"/>
      <c r="AO52" s="203"/>
      <c r="AP52" s="203"/>
      <c r="AQ52" s="203"/>
      <c r="AR52" s="203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216"/>
      <c r="BO52" s="216"/>
      <c r="BP52" s="216"/>
      <c r="BQ52" s="216"/>
      <c r="BR52" s="216"/>
      <c r="BS52" s="216"/>
      <c r="BT52" s="216"/>
      <c r="BU52" s="216"/>
      <c r="BV52" s="216"/>
      <c r="BW52" s="216"/>
      <c r="BX52" s="216"/>
      <c r="BY52" s="216"/>
      <c r="BZ52" s="216"/>
      <c r="CA52" s="216"/>
      <c r="CB52" s="216"/>
    </row>
    <row r="54" spans="1:31" ht="12.75">
      <c r="A54" s="8" t="str">
        <f>'пфхд прил1'!F7</f>
        <v>Заведующий  МДОАУ № 11</v>
      </c>
      <c r="AE54" s="8" t="str">
        <f>'пфхд прил1'!F10</f>
        <v>В.А. Бацаева</v>
      </c>
    </row>
    <row r="57" spans="1:31" ht="12.75">
      <c r="A57" s="8" t="s">
        <v>280</v>
      </c>
      <c r="AE57" s="8" t="str">
        <f>'210 край'!AE42</f>
        <v>О.В. Петрова</v>
      </c>
    </row>
  </sheetData>
  <sheetProtection/>
  <mergeCells count="154">
    <mergeCell ref="BE38:BP39"/>
    <mergeCell ref="BE47:BP47"/>
    <mergeCell ref="BE45:BP46"/>
    <mergeCell ref="BQ47:CB47"/>
    <mergeCell ref="BQ38:CB39"/>
    <mergeCell ref="BQ45:CB46"/>
    <mergeCell ref="BQ43:CB44"/>
    <mergeCell ref="BQ40:CB42"/>
    <mergeCell ref="BE43:BP44"/>
    <mergeCell ref="BE40:BP42"/>
    <mergeCell ref="A31:D31"/>
    <mergeCell ref="E31:BD31"/>
    <mergeCell ref="BE31:BP31"/>
    <mergeCell ref="BQ31:CB31"/>
    <mergeCell ref="E39:BD39"/>
    <mergeCell ref="E46:BD46"/>
    <mergeCell ref="E45:BD45"/>
    <mergeCell ref="A45:D46"/>
    <mergeCell ref="E42:BD42"/>
    <mergeCell ref="A40:D42"/>
    <mergeCell ref="A47:D47"/>
    <mergeCell ref="E47:BD47"/>
    <mergeCell ref="A38:D39"/>
    <mergeCell ref="E38:BD38"/>
    <mergeCell ref="A43:D44"/>
    <mergeCell ref="E43:BD43"/>
    <mergeCell ref="E40:BD40"/>
    <mergeCell ref="E44:BD44"/>
    <mergeCell ref="E41:BD41"/>
    <mergeCell ref="BQ35:CB35"/>
    <mergeCell ref="A36:D37"/>
    <mergeCell ref="E37:BD37"/>
    <mergeCell ref="E36:BD36"/>
    <mergeCell ref="A35:D35"/>
    <mergeCell ref="E35:BD35"/>
    <mergeCell ref="BE36:BP37"/>
    <mergeCell ref="BQ36:CB37"/>
    <mergeCell ref="A34:CB34"/>
    <mergeCell ref="BE35:BP35"/>
    <mergeCell ref="BQ32:CB32"/>
    <mergeCell ref="A33:D33"/>
    <mergeCell ref="E33:BD33"/>
    <mergeCell ref="BE33:BP33"/>
    <mergeCell ref="BQ33:CB33"/>
    <mergeCell ref="A32:D32"/>
    <mergeCell ref="E32:BD32"/>
    <mergeCell ref="BE32:BP32"/>
    <mergeCell ref="A30:D30"/>
    <mergeCell ref="E30:BD30"/>
    <mergeCell ref="BE30:BP30"/>
    <mergeCell ref="BQ30:CB30"/>
    <mergeCell ref="A27:CB27"/>
    <mergeCell ref="A29:D29"/>
    <mergeCell ref="E29:BD29"/>
    <mergeCell ref="BE29:BP29"/>
    <mergeCell ref="BQ29:CB29"/>
    <mergeCell ref="BP23:CB23"/>
    <mergeCell ref="A25:CB25"/>
    <mergeCell ref="A26:CB26"/>
    <mergeCell ref="A23:D23"/>
    <mergeCell ref="E23:AI23"/>
    <mergeCell ref="AJ23:AT23"/>
    <mergeCell ref="AU23:BD23"/>
    <mergeCell ref="BE23:BO23"/>
    <mergeCell ref="A20:D20"/>
    <mergeCell ref="E20:AI20"/>
    <mergeCell ref="AJ20:AT20"/>
    <mergeCell ref="AU20:BD20"/>
    <mergeCell ref="E22:AI22"/>
    <mergeCell ref="AJ22:AT22"/>
    <mergeCell ref="AU22:BD22"/>
    <mergeCell ref="AJ21:AT21"/>
    <mergeCell ref="AU21:BD21"/>
    <mergeCell ref="A16:D16"/>
    <mergeCell ref="E16:AI16"/>
    <mergeCell ref="AJ16:AT16"/>
    <mergeCell ref="AU16:BD16"/>
    <mergeCell ref="BE22:BO22"/>
    <mergeCell ref="BP22:CB22"/>
    <mergeCell ref="A21:D21"/>
    <mergeCell ref="E21:AI21"/>
    <mergeCell ref="A22:D22"/>
    <mergeCell ref="BP21:CB21"/>
    <mergeCell ref="AU18:BD18"/>
    <mergeCell ref="BE18:BO18"/>
    <mergeCell ref="BP16:CB16"/>
    <mergeCell ref="E19:AI19"/>
    <mergeCell ref="AJ19:AT19"/>
    <mergeCell ref="AJ18:AT18"/>
    <mergeCell ref="BE19:BO19"/>
    <mergeCell ref="BP19:CB19"/>
    <mergeCell ref="BE17:BO17"/>
    <mergeCell ref="BP17:CB17"/>
    <mergeCell ref="A17:D17"/>
    <mergeCell ref="BE16:BO16"/>
    <mergeCell ref="A12:D12"/>
    <mergeCell ref="E12:AI12"/>
    <mergeCell ref="AJ12:AW12"/>
    <mergeCell ref="AX12:BF12"/>
    <mergeCell ref="BG12:BO12"/>
    <mergeCell ref="AU17:BD17"/>
    <mergeCell ref="AJ17:AT17"/>
    <mergeCell ref="E17:AI17"/>
    <mergeCell ref="O52:AD52"/>
    <mergeCell ref="A48:CB50"/>
    <mergeCell ref="A18:D18"/>
    <mergeCell ref="E18:AI18"/>
    <mergeCell ref="AU19:BD19"/>
    <mergeCell ref="BE21:BO21"/>
    <mergeCell ref="BP18:CB18"/>
    <mergeCell ref="A19:D19"/>
    <mergeCell ref="BE20:BO20"/>
    <mergeCell ref="BP20:CB20"/>
    <mergeCell ref="BG11:BO11"/>
    <mergeCell ref="BP11:CB11"/>
    <mergeCell ref="BG9:BO9"/>
    <mergeCell ref="A14:CB14"/>
    <mergeCell ref="A11:D11"/>
    <mergeCell ref="E11:AI11"/>
    <mergeCell ref="AJ11:AW11"/>
    <mergeCell ref="AX11:BF11"/>
    <mergeCell ref="BP12:CB12"/>
    <mergeCell ref="AX10:BF10"/>
    <mergeCell ref="A9:D9"/>
    <mergeCell ref="E9:AI9"/>
    <mergeCell ref="AJ9:AW9"/>
    <mergeCell ref="AX9:BF9"/>
    <mergeCell ref="BP9:CB9"/>
    <mergeCell ref="BG10:BO10"/>
    <mergeCell ref="BP10:CB10"/>
    <mergeCell ref="A7:D7"/>
    <mergeCell ref="E7:AI7"/>
    <mergeCell ref="AJ7:AW7"/>
    <mergeCell ref="A10:D10"/>
    <mergeCell ref="E10:AI10"/>
    <mergeCell ref="AJ10:AW10"/>
    <mergeCell ref="A8:D8"/>
    <mergeCell ref="E8:AI8"/>
    <mergeCell ref="AJ8:AW8"/>
    <mergeCell ref="AX8:BF8"/>
    <mergeCell ref="BG8:BO8"/>
    <mergeCell ref="BP8:CB8"/>
    <mergeCell ref="AX7:BF7"/>
    <mergeCell ref="BG7:BO7"/>
    <mergeCell ref="BP7:CB7"/>
    <mergeCell ref="A1:CB1"/>
    <mergeCell ref="A6:D6"/>
    <mergeCell ref="E6:AI6"/>
    <mergeCell ref="AJ6:AW6"/>
    <mergeCell ref="AX6:BF6"/>
    <mergeCell ref="BG6:BO6"/>
    <mergeCell ref="BP6:CB6"/>
    <mergeCell ref="T2:CB2"/>
    <mergeCell ref="AH4:CB4"/>
  </mergeCells>
  <printOptions/>
  <pageMargins left="0.7874015748031497" right="0.1968503937007874" top="0.3937007874015748" bottom="0.1968503937007874" header="0" footer="0"/>
  <pageSetup fitToHeight="1" fitToWidth="1"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CB58"/>
  <sheetViews>
    <sheetView zoomScale="75" zoomScaleNormal="75" zoomScalePageLayoutView="0" workbookViewId="0" topLeftCell="A6">
      <selection activeCell="BE36" sqref="BE36:BP46"/>
    </sheetView>
  </sheetViews>
  <sheetFormatPr defaultColWidth="1.1484375" defaultRowHeight="12.75"/>
  <cols>
    <col min="1" max="1" width="7.421875" style="8" bestFit="1" customWidth="1"/>
    <col min="2" max="30" width="1.1484375" style="8" customWidth="1"/>
    <col min="31" max="31" width="7.421875" style="8" bestFit="1" customWidth="1"/>
    <col min="32" max="16384" width="1.1484375" style="8" customWidth="1"/>
  </cols>
  <sheetData>
    <row r="1" spans="1:80" s="194" customFormat="1" ht="15.75">
      <c r="A1" s="551" t="s">
        <v>184</v>
      </c>
      <c r="B1" s="551"/>
      <c r="C1" s="551"/>
      <c r="D1" s="551"/>
      <c r="E1" s="551"/>
      <c r="F1" s="551"/>
      <c r="G1" s="551"/>
      <c r="H1" s="551"/>
      <c r="I1" s="551"/>
      <c r="J1" s="551"/>
      <c r="K1" s="551"/>
      <c r="L1" s="551"/>
      <c r="M1" s="551"/>
      <c r="N1" s="551"/>
      <c r="O1" s="551"/>
      <c r="P1" s="551"/>
      <c r="Q1" s="551"/>
      <c r="R1" s="551"/>
      <c r="S1" s="551"/>
      <c r="T1" s="551"/>
      <c r="U1" s="551"/>
      <c r="V1" s="551"/>
      <c r="W1" s="551"/>
      <c r="X1" s="551"/>
      <c r="Y1" s="551"/>
      <c r="Z1" s="551"/>
      <c r="AA1" s="551"/>
      <c r="AB1" s="551"/>
      <c r="AC1" s="551"/>
      <c r="AD1" s="551"/>
      <c r="AE1" s="551"/>
      <c r="AF1" s="551"/>
      <c r="AG1" s="551"/>
      <c r="AH1" s="551"/>
      <c r="AI1" s="551"/>
      <c r="AJ1" s="551"/>
      <c r="AK1" s="551"/>
      <c r="AL1" s="551"/>
      <c r="AM1" s="551"/>
      <c r="AN1" s="551"/>
      <c r="AO1" s="551"/>
      <c r="AP1" s="551"/>
      <c r="AQ1" s="551"/>
      <c r="AR1" s="551"/>
      <c r="AS1" s="551"/>
      <c r="AT1" s="551"/>
      <c r="AU1" s="551"/>
      <c r="AV1" s="551"/>
      <c r="AW1" s="551"/>
      <c r="AX1" s="551"/>
      <c r="AY1" s="551"/>
      <c r="AZ1" s="551"/>
      <c r="BA1" s="551"/>
      <c r="BB1" s="551"/>
      <c r="BC1" s="551"/>
      <c r="BD1" s="551"/>
      <c r="BE1" s="551"/>
      <c r="BF1" s="551"/>
      <c r="BG1" s="551"/>
      <c r="BH1" s="551"/>
      <c r="BI1" s="551"/>
      <c r="BJ1" s="551"/>
      <c r="BK1" s="551"/>
      <c r="BL1" s="551"/>
      <c r="BM1" s="551"/>
      <c r="BN1" s="551"/>
      <c r="BO1" s="551"/>
      <c r="BP1" s="551"/>
      <c r="BQ1" s="551"/>
      <c r="BR1" s="551"/>
      <c r="BS1" s="551"/>
      <c r="BT1" s="551"/>
      <c r="BU1" s="551"/>
      <c r="BV1" s="551"/>
      <c r="BW1" s="551"/>
      <c r="BX1" s="551"/>
      <c r="BY1" s="551"/>
      <c r="BZ1" s="551"/>
      <c r="CA1" s="551"/>
      <c r="CB1" s="551"/>
    </row>
    <row r="2" spans="1:80" s="18" customFormat="1" ht="15.75">
      <c r="A2" s="194" t="s">
        <v>159</v>
      </c>
      <c r="T2" s="527" t="s">
        <v>281</v>
      </c>
      <c r="U2" s="527"/>
      <c r="V2" s="527"/>
      <c r="W2" s="527"/>
      <c r="X2" s="527"/>
      <c r="Y2" s="527"/>
      <c r="Z2" s="527"/>
      <c r="AA2" s="527"/>
      <c r="AB2" s="527"/>
      <c r="AC2" s="527"/>
      <c r="AD2" s="527"/>
      <c r="AE2" s="527"/>
      <c r="AF2" s="527"/>
      <c r="AG2" s="527"/>
      <c r="AH2" s="527"/>
      <c r="AI2" s="527"/>
      <c r="AJ2" s="527"/>
      <c r="AK2" s="527"/>
      <c r="AL2" s="527"/>
      <c r="AM2" s="527"/>
      <c r="AN2" s="527"/>
      <c r="AO2" s="527"/>
      <c r="AP2" s="527"/>
      <c r="AQ2" s="527"/>
      <c r="AR2" s="527"/>
      <c r="AS2" s="527"/>
      <c r="AT2" s="527"/>
      <c r="AU2" s="527"/>
      <c r="AV2" s="527"/>
      <c r="AW2" s="527"/>
      <c r="AX2" s="527"/>
      <c r="AY2" s="527"/>
      <c r="AZ2" s="527"/>
      <c r="BA2" s="527"/>
      <c r="BB2" s="527"/>
      <c r="BC2" s="527"/>
      <c r="BD2" s="527"/>
      <c r="BE2" s="527"/>
      <c r="BF2" s="527"/>
      <c r="BG2" s="527"/>
      <c r="BH2" s="527"/>
      <c r="BI2" s="527"/>
      <c r="BJ2" s="527"/>
      <c r="BK2" s="527"/>
      <c r="BL2" s="527"/>
      <c r="BM2" s="527"/>
      <c r="BN2" s="527"/>
      <c r="BO2" s="527"/>
      <c r="BP2" s="527"/>
      <c r="BQ2" s="527"/>
      <c r="BR2" s="527"/>
      <c r="BS2" s="527"/>
      <c r="BT2" s="527"/>
      <c r="BU2" s="527"/>
      <c r="BV2" s="527"/>
      <c r="BW2" s="527"/>
      <c r="BX2" s="527"/>
      <c r="BY2" s="527"/>
      <c r="BZ2" s="527"/>
      <c r="CA2" s="527"/>
      <c r="CB2" s="527"/>
    </row>
    <row r="3" spans="1:80" s="197" customFormat="1" ht="9.75">
      <c r="A3" s="196"/>
      <c r="T3" s="247"/>
      <c r="U3" s="247"/>
      <c r="V3" s="247"/>
      <c r="W3" s="247"/>
      <c r="X3" s="247"/>
      <c r="Y3" s="247"/>
      <c r="Z3" s="247"/>
      <c r="AA3" s="247"/>
      <c r="AB3" s="247"/>
      <c r="AC3" s="247"/>
      <c r="AD3" s="247"/>
      <c r="AE3" s="247"/>
      <c r="AF3" s="247"/>
      <c r="AG3" s="247"/>
      <c r="AH3" s="247"/>
      <c r="AI3" s="247"/>
      <c r="AJ3" s="247"/>
      <c r="AK3" s="247"/>
      <c r="AL3" s="247"/>
      <c r="AM3" s="247"/>
      <c r="AN3" s="247"/>
      <c r="AO3" s="247"/>
      <c r="AP3" s="247"/>
      <c r="AQ3" s="247"/>
      <c r="AR3" s="247"/>
      <c r="AS3" s="247"/>
      <c r="AT3" s="247"/>
      <c r="AU3" s="247"/>
      <c r="AV3" s="247"/>
      <c r="AW3" s="247"/>
      <c r="AX3" s="247"/>
      <c r="AY3" s="247"/>
      <c r="AZ3" s="247"/>
      <c r="BA3" s="247"/>
      <c r="BB3" s="247"/>
      <c r="BC3" s="247"/>
      <c r="BD3" s="247"/>
      <c r="BE3" s="247"/>
      <c r="BF3" s="247"/>
      <c r="BG3" s="247"/>
      <c r="BH3" s="247"/>
      <c r="BI3" s="247"/>
      <c r="BJ3" s="247"/>
      <c r="BK3" s="247"/>
      <c r="BL3" s="247"/>
      <c r="BM3" s="247"/>
      <c r="BN3" s="247"/>
      <c r="BO3" s="247"/>
      <c r="BP3" s="247"/>
      <c r="BQ3" s="247"/>
      <c r="BR3" s="247"/>
      <c r="BS3" s="247"/>
      <c r="BT3" s="247"/>
      <c r="BU3" s="247"/>
      <c r="BV3" s="247"/>
      <c r="BW3" s="247"/>
      <c r="BX3" s="247"/>
      <c r="BY3" s="247"/>
      <c r="BZ3" s="247"/>
      <c r="CA3" s="247"/>
      <c r="CB3" s="247"/>
    </row>
    <row r="4" spans="1:80" s="18" customFormat="1" ht="15.75">
      <c r="A4" s="194" t="s">
        <v>160</v>
      </c>
      <c r="AH4" s="552" t="s">
        <v>279</v>
      </c>
      <c r="AI4" s="552"/>
      <c r="AJ4" s="552"/>
      <c r="AK4" s="552"/>
      <c r="AL4" s="552"/>
      <c r="AM4" s="552"/>
      <c r="AN4" s="552"/>
      <c r="AO4" s="552"/>
      <c r="AP4" s="552"/>
      <c r="AQ4" s="552"/>
      <c r="AR4" s="552"/>
      <c r="AS4" s="552"/>
      <c r="AT4" s="552"/>
      <c r="AU4" s="552"/>
      <c r="AV4" s="552"/>
      <c r="AW4" s="552"/>
      <c r="AX4" s="552"/>
      <c r="AY4" s="552"/>
      <c r="AZ4" s="552"/>
      <c r="BA4" s="552"/>
      <c r="BB4" s="552"/>
      <c r="BC4" s="552"/>
      <c r="BD4" s="552"/>
      <c r="BE4" s="552"/>
      <c r="BF4" s="552"/>
      <c r="BG4" s="552"/>
      <c r="BH4" s="552"/>
      <c r="BI4" s="552"/>
      <c r="BJ4" s="552"/>
      <c r="BK4" s="552"/>
      <c r="BL4" s="552"/>
      <c r="BM4" s="552"/>
      <c r="BN4" s="552"/>
      <c r="BO4" s="552"/>
      <c r="BP4" s="552"/>
      <c r="BQ4" s="552"/>
      <c r="BR4" s="552"/>
      <c r="BS4" s="552"/>
      <c r="BT4" s="552"/>
      <c r="BU4" s="552"/>
      <c r="BV4" s="552"/>
      <c r="BW4" s="552"/>
      <c r="BX4" s="552"/>
      <c r="BY4" s="552"/>
      <c r="BZ4" s="552"/>
      <c r="CA4" s="552"/>
      <c r="CB4" s="552"/>
    </row>
    <row r="5" s="197" customFormat="1" ht="8.25"/>
    <row r="6" spans="1:80" ht="12.75">
      <c r="A6" s="520" t="s">
        <v>17</v>
      </c>
      <c r="B6" s="521"/>
      <c r="C6" s="521"/>
      <c r="D6" s="522"/>
      <c r="E6" s="520" t="s">
        <v>185</v>
      </c>
      <c r="F6" s="521"/>
      <c r="G6" s="521"/>
      <c r="H6" s="521"/>
      <c r="I6" s="521"/>
      <c r="J6" s="521"/>
      <c r="K6" s="521"/>
      <c r="L6" s="521"/>
      <c r="M6" s="521"/>
      <c r="N6" s="521"/>
      <c r="O6" s="521"/>
      <c r="P6" s="521"/>
      <c r="Q6" s="521"/>
      <c r="R6" s="521"/>
      <c r="S6" s="521"/>
      <c r="T6" s="521"/>
      <c r="U6" s="521"/>
      <c r="V6" s="521"/>
      <c r="W6" s="521"/>
      <c r="X6" s="521"/>
      <c r="Y6" s="521"/>
      <c r="Z6" s="521"/>
      <c r="AA6" s="521"/>
      <c r="AB6" s="521"/>
      <c r="AC6" s="521"/>
      <c r="AD6" s="521"/>
      <c r="AE6" s="521"/>
      <c r="AF6" s="521"/>
      <c r="AG6" s="521"/>
      <c r="AH6" s="521"/>
      <c r="AI6" s="522"/>
      <c r="AJ6" s="520" t="s">
        <v>186</v>
      </c>
      <c r="AK6" s="521"/>
      <c r="AL6" s="521"/>
      <c r="AM6" s="521"/>
      <c r="AN6" s="521"/>
      <c r="AO6" s="521"/>
      <c r="AP6" s="521"/>
      <c r="AQ6" s="521"/>
      <c r="AR6" s="521"/>
      <c r="AS6" s="521"/>
      <c r="AT6" s="521"/>
      <c r="AU6" s="521"/>
      <c r="AV6" s="521"/>
      <c r="AW6" s="522"/>
      <c r="AX6" s="520" t="s">
        <v>187</v>
      </c>
      <c r="AY6" s="521"/>
      <c r="AZ6" s="521"/>
      <c r="BA6" s="521"/>
      <c r="BB6" s="521"/>
      <c r="BC6" s="521"/>
      <c r="BD6" s="521"/>
      <c r="BE6" s="521"/>
      <c r="BF6" s="522"/>
      <c r="BG6" s="520" t="s">
        <v>187</v>
      </c>
      <c r="BH6" s="521"/>
      <c r="BI6" s="521"/>
      <c r="BJ6" s="521"/>
      <c r="BK6" s="521"/>
      <c r="BL6" s="521"/>
      <c r="BM6" s="521"/>
      <c r="BN6" s="521"/>
      <c r="BO6" s="522"/>
      <c r="BP6" s="520" t="s">
        <v>188</v>
      </c>
      <c r="BQ6" s="521"/>
      <c r="BR6" s="521"/>
      <c r="BS6" s="521"/>
      <c r="BT6" s="521"/>
      <c r="BU6" s="521"/>
      <c r="BV6" s="521"/>
      <c r="BW6" s="521"/>
      <c r="BX6" s="521"/>
      <c r="BY6" s="521"/>
      <c r="BZ6" s="521"/>
      <c r="CA6" s="521"/>
      <c r="CB6" s="522"/>
    </row>
    <row r="7" spans="1:80" ht="12.75">
      <c r="A7" s="517" t="s">
        <v>18</v>
      </c>
      <c r="B7" s="518"/>
      <c r="C7" s="518"/>
      <c r="D7" s="519"/>
      <c r="E7" s="517"/>
      <c r="F7" s="518"/>
      <c r="G7" s="518"/>
      <c r="H7" s="518"/>
      <c r="I7" s="518"/>
      <c r="J7" s="518"/>
      <c r="K7" s="518"/>
      <c r="L7" s="518"/>
      <c r="M7" s="518"/>
      <c r="N7" s="518"/>
      <c r="O7" s="518"/>
      <c r="P7" s="518"/>
      <c r="Q7" s="518"/>
      <c r="R7" s="518"/>
      <c r="S7" s="518"/>
      <c r="T7" s="518"/>
      <c r="U7" s="518"/>
      <c r="V7" s="518"/>
      <c r="W7" s="518"/>
      <c r="X7" s="518"/>
      <c r="Y7" s="518"/>
      <c r="Z7" s="518"/>
      <c r="AA7" s="518"/>
      <c r="AB7" s="518"/>
      <c r="AC7" s="518"/>
      <c r="AD7" s="518"/>
      <c r="AE7" s="518"/>
      <c r="AF7" s="518"/>
      <c r="AG7" s="518"/>
      <c r="AH7" s="518"/>
      <c r="AI7" s="519"/>
      <c r="AJ7" s="517" t="s">
        <v>189</v>
      </c>
      <c r="AK7" s="518"/>
      <c r="AL7" s="518"/>
      <c r="AM7" s="518"/>
      <c r="AN7" s="518"/>
      <c r="AO7" s="518"/>
      <c r="AP7" s="518"/>
      <c r="AQ7" s="518"/>
      <c r="AR7" s="518"/>
      <c r="AS7" s="518"/>
      <c r="AT7" s="518"/>
      <c r="AU7" s="518"/>
      <c r="AV7" s="518"/>
      <c r="AW7" s="519"/>
      <c r="AX7" s="517" t="s">
        <v>190</v>
      </c>
      <c r="AY7" s="518"/>
      <c r="AZ7" s="518"/>
      <c r="BA7" s="518"/>
      <c r="BB7" s="518"/>
      <c r="BC7" s="518"/>
      <c r="BD7" s="518"/>
      <c r="BE7" s="518"/>
      <c r="BF7" s="519"/>
      <c r="BG7" s="517" t="s">
        <v>191</v>
      </c>
      <c r="BH7" s="518"/>
      <c r="BI7" s="518"/>
      <c r="BJ7" s="518"/>
      <c r="BK7" s="518"/>
      <c r="BL7" s="518"/>
      <c r="BM7" s="518"/>
      <c r="BN7" s="518"/>
      <c r="BO7" s="519"/>
      <c r="BP7" s="517" t="s">
        <v>192</v>
      </c>
      <c r="BQ7" s="518"/>
      <c r="BR7" s="518"/>
      <c r="BS7" s="518"/>
      <c r="BT7" s="518"/>
      <c r="BU7" s="518"/>
      <c r="BV7" s="518"/>
      <c r="BW7" s="518"/>
      <c r="BX7" s="518"/>
      <c r="BY7" s="518"/>
      <c r="BZ7" s="518"/>
      <c r="CA7" s="518"/>
      <c r="CB7" s="519"/>
    </row>
    <row r="8" spans="1:80" ht="12.75">
      <c r="A8" s="517"/>
      <c r="B8" s="518"/>
      <c r="C8" s="518"/>
      <c r="D8" s="519"/>
      <c r="E8" s="517"/>
      <c r="F8" s="518"/>
      <c r="G8" s="518"/>
      <c r="H8" s="518"/>
      <c r="I8" s="518"/>
      <c r="J8" s="518"/>
      <c r="K8" s="518"/>
      <c r="L8" s="518"/>
      <c r="M8" s="518"/>
      <c r="N8" s="518"/>
      <c r="O8" s="518"/>
      <c r="P8" s="518"/>
      <c r="Q8" s="518"/>
      <c r="R8" s="518"/>
      <c r="S8" s="518"/>
      <c r="T8" s="518"/>
      <c r="U8" s="518"/>
      <c r="V8" s="518"/>
      <c r="W8" s="518"/>
      <c r="X8" s="518"/>
      <c r="Y8" s="518"/>
      <c r="Z8" s="518"/>
      <c r="AA8" s="518"/>
      <c r="AB8" s="518"/>
      <c r="AC8" s="518"/>
      <c r="AD8" s="518"/>
      <c r="AE8" s="518"/>
      <c r="AF8" s="518"/>
      <c r="AG8" s="518"/>
      <c r="AH8" s="518"/>
      <c r="AI8" s="519"/>
      <c r="AJ8" s="517" t="s">
        <v>193</v>
      </c>
      <c r="AK8" s="518"/>
      <c r="AL8" s="518"/>
      <c r="AM8" s="518"/>
      <c r="AN8" s="518"/>
      <c r="AO8" s="518"/>
      <c r="AP8" s="518"/>
      <c r="AQ8" s="518"/>
      <c r="AR8" s="518"/>
      <c r="AS8" s="518"/>
      <c r="AT8" s="518"/>
      <c r="AU8" s="518"/>
      <c r="AV8" s="518"/>
      <c r="AW8" s="519"/>
      <c r="AX8" s="517" t="s">
        <v>194</v>
      </c>
      <c r="AY8" s="518"/>
      <c r="AZ8" s="518"/>
      <c r="BA8" s="518"/>
      <c r="BB8" s="518"/>
      <c r="BC8" s="518"/>
      <c r="BD8" s="518"/>
      <c r="BE8" s="518"/>
      <c r="BF8" s="519"/>
      <c r="BG8" s="517"/>
      <c r="BH8" s="518"/>
      <c r="BI8" s="518"/>
      <c r="BJ8" s="518"/>
      <c r="BK8" s="518"/>
      <c r="BL8" s="518"/>
      <c r="BM8" s="518"/>
      <c r="BN8" s="518"/>
      <c r="BO8" s="519"/>
      <c r="BP8" s="517"/>
      <c r="BQ8" s="518"/>
      <c r="BR8" s="518"/>
      <c r="BS8" s="518"/>
      <c r="BT8" s="518"/>
      <c r="BU8" s="518"/>
      <c r="BV8" s="518"/>
      <c r="BW8" s="518"/>
      <c r="BX8" s="518"/>
      <c r="BY8" s="518"/>
      <c r="BZ8" s="518"/>
      <c r="CA8" s="518"/>
      <c r="CB8" s="519"/>
    </row>
    <row r="9" spans="1:80" ht="12.75">
      <c r="A9" s="553"/>
      <c r="B9" s="554"/>
      <c r="C9" s="554"/>
      <c r="D9" s="555"/>
      <c r="E9" s="553"/>
      <c r="F9" s="554"/>
      <c r="G9" s="554"/>
      <c r="H9" s="554"/>
      <c r="I9" s="554"/>
      <c r="J9" s="554"/>
      <c r="K9" s="554"/>
      <c r="L9" s="554"/>
      <c r="M9" s="554"/>
      <c r="N9" s="554"/>
      <c r="O9" s="554"/>
      <c r="P9" s="554"/>
      <c r="Q9" s="554"/>
      <c r="R9" s="554"/>
      <c r="S9" s="554"/>
      <c r="T9" s="554"/>
      <c r="U9" s="554"/>
      <c r="V9" s="554"/>
      <c r="W9" s="554"/>
      <c r="X9" s="554"/>
      <c r="Y9" s="554"/>
      <c r="Z9" s="554"/>
      <c r="AA9" s="554"/>
      <c r="AB9" s="554"/>
      <c r="AC9" s="554"/>
      <c r="AD9" s="554"/>
      <c r="AE9" s="554"/>
      <c r="AF9" s="554"/>
      <c r="AG9" s="554"/>
      <c r="AH9" s="554"/>
      <c r="AI9" s="555"/>
      <c r="AJ9" s="553" t="s">
        <v>195</v>
      </c>
      <c r="AK9" s="554"/>
      <c r="AL9" s="554"/>
      <c r="AM9" s="554"/>
      <c r="AN9" s="554"/>
      <c r="AO9" s="554"/>
      <c r="AP9" s="554"/>
      <c r="AQ9" s="554"/>
      <c r="AR9" s="554"/>
      <c r="AS9" s="554"/>
      <c r="AT9" s="554"/>
      <c r="AU9" s="554"/>
      <c r="AV9" s="554"/>
      <c r="AW9" s="555"/>
      <c r="AX9" s="553"/>
      <c r="AY9" s="554"/>
      <c r="AZ9" s="554"/>
      <c r="BA9" s="554"/>
      <c r="BB9" s="554"/>
      <c r="BC9" s="554"/>
      <c r="BD9" s="554"/>
      <c r="BE9" s="554"/>
      <c r="BF9" s="555"/>
      <c r="BG9" s="553"/>
      <c r="BH9" s="554"/>
      <c r="BI9" s="554"/>
      <c r="BJ9" s="554"/>
      <c r="BK9" s="554"/>
      <c r="BL9" s="554"/>
      <c r="BM9" s="554"/>
      <c r="BN9" s="554"/>
      <c r="BO9" s="555"/>
      <c r="BP9" s="553"/>
      <c r="BQ9" s="554"/>
      <c r="BR9" s="554"/>
      <c r="BS9" s="554"/>
      <c r="BT9" s="554"/>
      <c r="BU9" s="554"/>
      <c r="BV9" s="554"/>
      <c r="BW9" s="554"/>
      <c r="BX9" s="554"/>
      <c r="BY9" s="554"/>
      <c r="BZ9" s="554"/>
      <c r="CA9" s="554"/>
      <c r="CB9" s="555"/>
    </row>
    <row r="10" spans="1:80" ht="12.75">
      <c r="A10" s="553">
        <v>1</v>
      </c>
      <c r="B10" s="554"/>
      <c r="C10" s="554"/>
      <c r="D10" s="555"/>
      <c r="E10" s="553">
        <v>2</v>
      </c>
      <c r="F10" s="554"/>
      <c r="G10" s="554"/>
      <c r="H10" s="554"/>
      <c r="I10" s="554"/>
      <c r="J10" s="554"/>
      <c r="K10" s="554"/>
      <c r="L10" s="554"/>
      <c r="M10" s="554"/>
      <c r="N10" s="554"/>
      <c r="O10" s="554"/>
      <c r="P10" s="554"/>
      <c r="Q10" s="554"/>
      <c r="R10" s="554"/>
      <c r="S10" s="554"/>
      <c r="T10" s="554"/>
      <c r="U10" s="554"/>
      <c r="V10" s="554"/>
      <c r="W10" s="554"/>
      <c r="X10" s="554"/>
      <c r="Y10" s="554"/>
      <c r="Z10" s="554"/>
      <c r="AA10" s="554"/>
      <c r="AB10" s="554"/>
      <c r="AC10" s="554"/>
      <c r="AD10" s="554"/>
      <c r="AE10" s="554"/>
      <c r="AF10" s="554"/>
      <c r="AG10" s="554"/>
      <c r="AH10" s="554"/>
      <c r="AI10" s="555"/>
      <c r="AJ10" s="553">
        <v>3</v>
      </c>
      <c r="AK10" s="554"/>
      <c r="AL10" s="554"/>
      <c r="AM10" s="554"/>
      <c r="AN10" s="554"/>
      <c r="AO10" s="554"/>
      <c r="AP10" s="554"/>
      <c r="AQ10" s="554"/>
      <c r="AR10" s="554"/>
      <c r="AS10" s="554"/>
      <c r="AT10" s="554"/>
      <c r="AU10" s="554"/>
      <c r="AV10" s="554"/>
      <c r="AW10" s="555"/>
      <c r="AX10" s="553">
        <v>4</v>
      </c>
      <c r="AY10" s="554"/>
      <c r="AZ10" s="554"/>
      <c r="BA10" s="554"/>
      <c r="BB10" s="554"/>
      <c r="BC10" s="554"/>
      <c r="BD10" s="554"/>
      <c r="BE10" s="554"/>
      <c r="BF10" s="555"/>
      <c r="BG10" s="553">
        <v>5</v>
      </c>
      <c r="BH10" s="554"/>
      <c r="BI10" s="554"/>
      <c r="BJ10" s="554"/>
      <c r="BK10" s="554"/>
      <c r="BL10" s="554"/>
      <c r="BM10" s="554"/>
      <c r="BN10" s="554"/>
      <c r="BO10" s="555"/>
      <c r="BP10" s="553">
        <v>6</v>
      </c>
      <c r="BQ10" s="554"/>
      <c r="BR10" s="554"/>
      <c r="BS10" s="554"/>
      <c r="BT10" s="554"/>
      <c r="BU10" s="554"/>
      <c r="BV10" s="554"/>
      <c r="BW10" s="554"/>
      <c r="BX10" s="554"/>
      <c r="BY10" s="554"/>
      <c r="BZ10" s="554"/>
      <c r="CA10" s="554"/>
      <c r="CB10" s="555"/>
    </row>
    <row r="11" spans="1:80" ht="12.75">
      <c r="A11" s="559"/>
      <c r="B11" s="560"/>
      <c r="C11" s="560"/>
      <c r="D11" s="561"/>
      <c r="E11" s="559"/>
      <c r="F11" s="560"/>
      <c r="G11" s="560"/>
      <c r="H11" s="560"/>
      <c r="I11" s="560"/>
      <c r="J11" s="560"/>
      <c r="K11" s="560"/>
      <c r="L11" s="560"/>
      <c r="M11" s="560"/>
      <c r="N11" s="560"/>
      <c r="O11" s="560"/>
      <c r="P11" s="560"/>
      <c r="Q11" s="560"/>
      <c r="R11" s="560"/>
      <c r="S11" s="560"/>
      <c r="T11" s="560"/>
      <c r="U11" s="560"/>
      <c r="V11" s="560"/>
      <c r="W11" s="560"/>
      <c r="X11" s="560"/>
      <c r="Y11" s="560"/>
      <c r="Z11" s="560"/>
      <c r="AA11" s="560"/>
      <c r="AB11" s="560"/>
      <c r="AC11" s="560"/>
      <c r="AD11" s="560"/>
      <c r="AE11" s="560"/>
      <c r="AF11" s="560"/>
      <c r="AG11" s="560"/>
      <c r="AH11" s="560"/>
      <c r="AI11" s="561"/>
      <c r="AJ11" s="556"/>
      <c r="AK11" s="557"/>
      <c r="AL11" s="557"/>
      <c r="AM11" s="557"/>
      <c r="AN11" s="557"/>
      <c r="AO11" s="557"/>
      <c r="AP11" s="557"/>
      <c r="AQ11" s="557"/>
      <c r="AR11" s="557"/>
      <c r="AS11" s="557"/>
      <c r="AT11" s="557"/>
      <c r="AU11" s="557"/>
      <c r="AV11" s="557"/>
      <c r="AW11" s="558"/>
      <c r="AX11" s="556"/>
      <c r="AY11" s="557"/>
      <c r="AZ11" s="557"/>
      <c r="BA11" s="557"/>
      <c r="BB11" s="557"/>
      <c r="BC11" s="557"/>
      <c r="BD11" s="557"/>
      <c r="BE11" s="557"/>
      <c r="BF11" s="558"/>
      <c r="BG11" s="556"/>
      <c r="BH11" s="557"/>
      <c r="BI11" s="557"/>
      <c r="BJ11" s="557"/>
      <c r="BK11" s="557"/>
      <c r="BL11" s="557"/>
      <c r="BM11" s="557"/>
      <c r="BN11" s="557"/>
      <c r="BO11" s="558"/>
      <c r="BP11" s="556"/>
      <c r="BQ11" s="557"/>
      <c r="BR11" s="557"/>
      <c r="BS11" s="557"/>
      <c r="BT11" s="557"/>
      <c r="BU11" s="557"/>
      <c r="BV11" s="557"/>
      <c r="BW11" s="557"/>
      <c r="BX11" s="557"/>
      <c r="BY11" s="557"/>
      <c r="BZ11" s="557"/>
      <c r="CA11" s="557"/>
      <c r="CB11" s="558"/>
    </row>
    <row r="12" spans="1:80" ht="12.75">
      <c r="A12" s="559"/>
      <c r="B12" s="560"/>
      <c r="C12" s="560"/>
      <c r="D12" s="561"/>
      <c r="E12" s="563" t="s">
        <v>183</v>
      </c>
      <c r="F12" s="564"/>
      <c r="G12" s="564"/>
      <c r="H12" s="564"/>
      <c r="I12" s="564"/>
      <c r="J12" s="564"/>
      <c r="K12" s="564"/>
      <c r="L12" s="564"/>
      <c r="M12" s="564"/>
      <c r="N12" s="564"/>
      <c r="O12" s="564"/>
      <c r="P12" s="564"/>
      <c r="Q12" s="564"/>
      <c r="R12" s="564"/>
      <c r="S12" s="564"/>
      <c r="T12" s="564"/>
      <c r="U12" s="564"/>
      <c r="V12" s="564"/>
      <c r="W12" s="564"/>
      <c r="X12" s="564"/>
      <c r="Y12" s="564"/>
      <c r="Z12" s="564"/>
      <c r="AA12" s="564"/>
      <c r="AB12" s="564"/>
      <c r="AC12" s="564"/>
      <c r="AD12" s="564"/>
      <c r="AE12" s="564"/>
      <c r="AF12" s="564"/>
      <c r="AG12" s="564"/>
      <c r="AH12" s="564"/>
      <c r="AI12" s="565"/>
      <c r="AJ12" s="566" t="s">
        <v>103</v>
      </c>
      <c r="AK12" s="567"/>
      <c r="AL12" s="567"/>
      <c r="AM12" s="567"/>
      <c r="AN12" s="567"/>
      <c r="AO12" s="567"/>
      <c r="AP12" s="567"/>
      <c r="AQ12" s="567"/>
      <c r="AR12" s="567"/>
      <c r="AS12" s="567"/>
      <c r="AT12" s="567"/>
      <c r="AU12" s="567"/>
      <c r="AV12" s="567"/>
      <c r="AW12" s="568"/>
      <c r="AX12" s="566" t="s">
        <v>103</v>
      </c>
      <c r="AY12" s="567"/>
      <c r="AZ12" s="567"/>
      <c r="BA12" s="567"/>
      <c r="BB12" s="567"/>
      <c r="BC12" s="567"/>
      <c r="BD12" s="567"/>
      <c r="BE12" s="567"/>
      <c r="BF12" s="568"/>
      <c r="BG12" s="566" t="s">
        <v>103</v>
      </c>
      <c r="BH12" s="567"/>
      <c r="BI12" s="567"/>
      <c r="BJ12" s="567"/>
      <c r="BK12" s="567"/>
      <c r="BL12" s="567"/>
      <c r="BM12" s="567"/>
      <c r="BN12" s="567"/>
      <c r="BO12" s="568"/>
      <c r="BP12" s="556"/>
      <c r="BQ12" s="557"/>
      <c r="BR12" s="557"/>
      <c r="BS12" s="557"/>
      <c r="BT12" s="557"/>
      <c r="BU12" s="557"/>
      <c r="BV12" s="557"/>
      <c r="BW12" s="557"/>
      <c r="BX12" s="557"/>
      <c r="BY12" s="557"/>
      <c r="BZ12" s="557"/>
      <c r="CA12" s="557"/>
      <c r="CB12" s="558"/>
    </row>
    <row r="13" s="18" customFormat="1" ht="15.75"/>
    <row r="14" spans="1:80" s="194" customFormat="1" ht="15.75">
      <c r="A14" s="523" t="s">
        <v>196</v>
      </c>
      <c r="B14" s="523"/>
      <c r="C14" s="523"/>
      <c r="D14" s="523"/>
      <c r="E14" s="523"/>
      <c r="F14" s="523"/>
      <c r="G14" s="523"/>
      <c r="H14" s="523"/>
      <c r="I14" s="523"/>
      <c r="J14" s="523"/>
      <c r="K14" s="523"/>
      <c r="L14" s="523"/>
      <c r="M14" s="523"/>
      <c r="N14" s="523"/>
      <c r="O14" s="523"/>
      <c r="P14" s="523"/>
      <c r="Q14" s="523"/>
      <c r="R14" s="523"/>
      <c r="S14" s="523"/>
      <c r="T14" s="523"/>
      <c r="U14" s="523"/>
      <c r="V14" s="523"/>
      <c r="W14" s="523"/>
      <c r="X14" s="523"/>
      <c r="Y14" s="523"/>
      <c r="Z14" s="523"/>
      <c r="AA14" s="523"/>
      <c r="AB14" s="523"/>
      <c r="AC14" s="523"/>
      <c r="AD14" s="523"/>
      <c r="AE14" s="523"/>
      <c r="AF14" s="523"/>
      <c r="AG14" s="523"/>
      <c r="AH14" s="523"/>
      <c r="AI14" s="523"/>
      <c r="AJ14" s="523"/>
      <c r="AK14" s="523"/>
      <c r="AL14" s="523"/>
      <c r="AM14" s="523"/>
      <c r="AN14" s="523"/>
      <c r="AO14" s="523"/>
      <c r="AP14" s="523"/>
      <c r="AQ14" s="523"/>
      <c r="AR14" s="523"/>
      <c r="AS14" s="523"/>
      <c r="AT14" s="523"/>
      <c r="AU14" s="523"/>
      <c r="AV14" s="523"/>
      <c r="AW14" s="523"/>
      <c r="AX14" s="523"/>
      <c r="AY14" s="523"/>
      <c r="AZ14" s="523"/>
      <c r="BA14" s="523"/>
      <c r="BB14" s="523"/>
      <c r="BC14" s="523"/>
      <c r="BD14" s="523"/>
      <c r="BE14" s="523"/>
      <c r="BF14" s="523"/>
      <c r="BG14" s="523"/>
      <c r="BH14" s="523"/>
      <c r="BI14" s="523"/>
      <c r="BJ14" s="523"/>
      <c r="BK14" s="523"/>
      <c r="BL14" s="523"/>
      <c r="BM14" s="523"/>
      <c r="BN14" s="523"/>
      <c r="BO14" s="523"/>
      <c r="BP14" s="523"/>
      <c r="BQ14" s="523"/>
      <c r="BR14" s="523"/>
      <c r="BS14" s="523"/>
      <c r="BT14" s="523"/>
      <c r="BU14" s="523"/>
      <c r="BV14" s="523"/>
      <c r="BW14" s="523"/>
      <c r="BX14" s="523"/>
      <c r="BY14" s="523"/>
      <c r="BZ14" s="523"/>
      <c r="CA14" s="523"/>
      <c r="CB14" s="523"/>
    </row>
    <row r="15" s="197" customFormat="1" ht="8.25"/>
    <row r="16" spans="1:80" ht="12.75">
      <c r="A16" s="520" t="s">
        <v>17</v>
      </c>
      <c r="B16" s="521"/>
      <c r="C16" s="521"/>
      <c r="D16" s="522"/>
      <c r="E16" s="520" t="s">
        <v>185</v>
      </c>
      <c r="F16" s="521"/>
      <c r="G16" s="521"/>
      <c r="H16" s="521"/>
      <c r="I16" s="521"/>
      <c r="J16" s="521"/>
      <c r="K16" s="521"/>
      <c r="L16" s="521"/>
      <c r="M16" s="521"/>
      <c r="N16" s="521"/>
      <c r="O16" s="521"/>
      <c r="P16" s="521"/>
      <c r="Q16" s="521"/>
      <c r="R16" s="521"/>
      <c r="S16" s="521"/>
      <c r="T16" s="521"/>
      <c r="U16" s="521"/>
      <c r="V16" s="521"/>
      <c r="W16" s="521"/>
      <c r="X16" s="521"/>
      <c r="Y16" s="521"/>
      <c r="Z16" s="521"/>
      <c r="AA16" s="521"/>
      <c r="AB16" s="521"/>
      <c r="AC16" s="521"/>
      <c r="AD16" s="521"/>
      <c r="AE16" s="521"/>
      <c r="AF16" s="521"/>
      <c r="AG16" s="521"/>
      <c r="AH16" s="521"/>
      <c r="AI16" s="522"/>
      <c r="AJ16" s="520" t="s">
        <v>197</v>
      </c>
      <c r="AK16" s="521"/>
      <c r="AL16" s="521"/>
      <c r="AM16" s="521"/>
      <c r="AN16" s="521"/>
      <c r="AO16" s="521"/>
      <c r="AP16" s="521"/>
      <c r="AQ16" s="521"/>
      <c r="AR16" s="521"/>
      <c r="AS16" s="521"/>
      <c r="AT16" s="522"/>
      <c r="AU16" s="520" t="s">
        <v>187</v>
      </c>
      <c r="AV16" s="521"/>
      <c r="AW16" s="521"/>
      <c r="AX16" s="521"/>
      <c r="AY16" s="521"/>
      <c r="AZ16" s="521"/>
      <c r="BA16" s="521"/>
      <c r="BB16" s="521"/>
      <c r="BC16" s="521"/>
      <c r="BD16" s="522"/>
      <c r="BE16" s="520" t="s">
        <v>198</v>
      </c>
      <c r="BF16" s="521"/>
      <c r="BG16" s="521"/>
      <c r="BH16" s="521"/>
      <c r="BI16" s="521"/>
      <c r="BJ16" s="521"/>
      <c r="BK16" s="521"/>
      <c r="BL16" s="521"/>
      <c r="BM16" s="521"/>
      <c r="BN16" s="521"/>
      <c r="BO16" s="522"/>
      <c r="BP16" s="520" t="s">
        <v>188</v>
      </c>
      <c r="BQ16" s="521"/>
      <c r="BR16" s="521"/>
      <c r="BS16" s="521"/>
      <c r="BT16" s="521"/>
      <c r="BU16" s="521"/>
      <c r="BV16" s="521"/>
      <c r="BW16" s="521"/>
      <c r="BX16" s="521"/>
      <c r="BY16" s="521"/>
      <c r="BZ16" s="521"/>
      <c r="CA16" s="521"/>
      <c r="CB16" s="522"/>
    </row>
    <row r="17" spans="1:80" ht="12.75">
      <c r="A17" s="517" t="s">
        <v>18</v>
      </c>
      <c r="B17" s="518"/>
      <c r="C17" s="518"/>
      <c r="D17" s="519"/>
      <c r="E17" s="517"/>
      <c r="F17" s="518"/>
      <c r="G17" s="518"/>
      <c r="H17" s="518"/>
      <c r="I17" s="518"/>
      <c r="J17" s="518"/>
      <c r="K17" s="518"/>
      <c r="L17" s="518"/>
      <c r="M17" s="518"/>
      <c r="N17" s="518"/>
      <c r="O17" s="518"/>
      <c r="P17" s="518"/>
      <c r="Q17" s="518"/>
      <c r="R17" s="518"/>
      <c r="S17" s="518"/>
      <c r="T17" s="518"/>
      <c r="U17" s="518"/>
      <c r="V17" s="518"/>
      <c r="W17" s="518"/>
      <c r="X17" s="518"/>
      <c r="Y17" s="518"/>
      <c r="Z17" s="518"/>
      <c r="AA17" s="518"/>
      <c r="AB17" s="518"/>
      <c r="AC17" s="518"/>
      <c r="AD17" s="518"/>
      <c r="AE17" s="518"/>
      <c r="AF17" s="518"/>
      <c r="AG17" s="518"/>
      <c r="AH17" s="518"/>
      <c r="AI17" s="519"/>
      <c r="AJ17" s="517" t="s">
        <v>190</v>
      </c>
      <c r="AK17" s="518"/>
      <c r="AL17" s="518"/>
      <c r="AM17" s="518"/>
      <c r="AN17" s="518"/>
      <c r="AO17" s="518"/>
      <c r="AP17" s="518"/>
      <c r="AQ17" s="518"/>
      <c r="AR17" s="518"/>
      <c r="AS17" s="518"/>
      <c r="AT17" s="519"/>
      <c r="AU17" s="517" t="s">
        <v>199</v>
      </c>
      <c r="AV17" s="518"/>
      <c r="AW17" s="518"/>
      <c r="AX17" s="518"/>
      <c r="AY17" s="518"/>
      <c r="AZ17" s="518"/>
      <c r="BA17" s="518"/>
      <c r="BB17" s="518"/>
      <c r="BC17" s="518"/>
      <c r="BD17" s="519"/>
      <c r="BE17" s="517" t="s">
        <v>102</v>
      </c>
      <c r="BF17" s="518"/>
      <c r="BG17" s="518"/>
      <c r="BH17" s="518"/>
      <c r="BI17" s="518"/>
      <c r="BJ17" s="518"/>
      <c r="BK17" s="518"/>
      <c r="BL17" s="518"/>
      <c r="BM17" s="518"/>
      <c r="BN17" s="518"/>
      <c r="BO17" s="519"/>
      <c r="BP17" s="517" t="s">
        <v>192</v>
      </c>
      <c r="BQ17" s="518"/>
      <c r="BR17" s="518"/>
      <c r="BS17" s="518"/>
      <c r="BT17" s="518"/>
      <c r="BU17" s="518"/>
      <c r="BV17" s="518"/>
      <c r="BW17" s="518"/>
      <c r="BX17" s="518"/>
      <c r="BY17" s="518"/>
      <c r="BZ17" s="518"/>
      <c r="CA17" s="518"/>
      <c r="CB17" s="519"/>
    </row>
    <row r="18" spans="1:80" ht="12.75">
      <c r="A18" s="517"/>
      <c r="B18" s="518"/>
      <c r="C18" s="518"/>
      <c r="D18" s="519"/>
      <c r="E18" s="517"/>
      <c r="F18" s="518"/>
      <c r="G18" s="518"/>
      <c r="H18" s="518"/>
      <c r="I18" s="518"/>
      <c r="J18" s="518"/>
      <c r="K18" s="518"/>
      <c r="L18" s="518"/>
      <c r="M18" s="518"/>
      <c r="N18" s="518"/>
      <c r="O18" s="518"/>
      <c r="P18" s="518"/>
      <c r="Q18" s="518"/>
      <c r="R18" s="518"/>
      <c r="S18" s="518"/>
      <c r="T18" s="518"/>
      <c r="U18" s="518"/>
      <c r="V18" s="518"/>
      <c r="W18" s="518"/>
      <c r="X18" s="518"/>
      <c r="Y18" s="518"/>
      <c r="Z18" s="518"/>
      <c r="AA18" s="518"/>
      <c r="AB18" s="518"/>
      <c r="AC18" s="518"/>
      <c r="AD18" s="518"/>
      <c r="AE18" s="518"/>
      <c r="AF18" s="518"/>
      <c r="AG18" s="518"/>
      <c r="AH18" s="518"/>
      <c r="AI18" s="519"/>
      <c r="AJ18" s="517" t="s">
        <v>200</v>
      </c>
      <c r="AK18" s="518"/>
      <c r="AL18" s="518"/>
      <c r="AM18" s="518"/>
      <c r="AN18" s="518"/>
      <c r="AO18" s="518"/>
      <c r="AP18" s="518"/>
      <c r="AQ18" s="518"/>
      <c r="AR18" s="518"/>
      <c r="AS18" s="518"/>
      <c r="AT18" s="519"/>
      <c r="AU18" s="517" t="s">
        <v>201</v>
      </c>
      <c r="AV18" s="518"/>
      <c r="AW18" s="518"/>
      <c r="AX18" s="518"/>
      <c r="AY18" s="518"/>
      <c r="AZ18" s="518"/>
      <c r="BA18" s="518"/>
      <c r="BB18" s="518"/>
      <c r="BC18" s="518"/>
      <c r="BD18" s="519"/>
      <c r="BE18" s="517" t="s">
        <v>202</v>
      </c>
      <c r="BF18" s="518"/>
      <c r="BG18" s="518"/>
      <c r="BH18" s="518"/>
      <c r="BI18" s="518"/>
      <c r="BJ18" s="518"/>
      <c r="BK18" s="518"/>
      <c r="BL18" s="518"/>
      <c r="BM18" s="518"/>
      <c r="BN18" s="518"/>
      <c r="BO18" s="519"/>
      <c r="BP18" s="517"/>
      <c r="BQ18" s="518"/>
      <c r="BR18" s="518"/>
      <c r="BS18" s="518"/>
      <c r="BT18" s="518"/>
      <c r="BU18" s="518"/>
      <c r="BV18" s="518"/>
      <c r="BW18" s="518"/>
      <c r="BX18" s="518"/>
      <c r="BY18" s="518"/>
      <c r="BZ18" s="518"/>
      <c r="CA18" s="518"/>
      <c r="CB18" s="519"/>
    </row>
    <row r="19" spans="1:80" ht="12.75">
      <c r="A19" s="553"/>
      <c r="B19" s="554"/>
      <c r="C19" s="554"/>
      <c r="D19" s="555"/>
      <c r="E19" s="553"/>
      <c r="F19" s="554"/>
      <c r="G19" s="554"/>
      <c r="H19" s="554"/>
      <c r="I19" s="554"/>
      <c r="J19" s="554"/>
      <c r="K19" s="554"/>
      <c r="L19" s="554"/>
      <c r="M19" s="554"/>
      <c r="N19" s="554"/>
      <c r="O19" s="554"/>
      <c r="P19" s="554"/>
      <c r="Q19" s="554"/>
      <c r="R19" s="554"/>
      <c r="S19" s="554"/>
      <c r="T19" s="554"/>
      <c r="U19" s="554"/>
      <c r="V19" s="554"/>
      <c r="W19" s="554"/>
      <c r="X19" s="554"/>
      <c r="Y19" s="554"/>
      <c r="Z19" s="554"/>
      <c r="AA19" s="554"/>
      <c r="AB19" s="554"/>
      <c r="AC19" s="554"/>
      <c r="AD19" s="554"/>
      <c r="AE19" s="554"/>
      <c r="AF19" s="554"/>
      <c r="AG19" s="554"/>
      <c r="AH19" s="554"/>
      <c r="AI19" s="555"/>
      <c r="AJ19" s="553" t="s">
        <v>203</v>
      </c>
      <c r="AK19" s="554"/>
      <c r="AL19" s="554"/>
      <c r="AM19" s="554"/>
      <c r="AN19" s="554"/>
      <c r="AO19" s="554"/>
      <c r="AP19" s="554"/>
      <c r="AQ19" s="554"/>
      <c r="AR19" s="554"/>
      <c r="AS19" s="554"/>
      <c r="AT19" s="555"/>
      <c r="AU19" s="553" t="s">
        <v>204</v>
      </c>
      <c r="AV19" s="554"/>
      <c r="AW19" s="554"/>
      <c r="AX19" s="554"/>
      <c r="AY19" s="554"/>
      <c r="AZ19" s="554"/>
      <c r="BA19" s="554"/>
      <c r="BB19" s="554"/>
      <c r="BC19" s="554"/>
      <c r="BD19" s="555"/>
      <c r="BE19" s="553" t="s">
        <v>205</v>
      </c>
      <c r="BF19" s="554"/>
      <c r="BG19" s="554"/>
      <c r="BH19" s="554"/>
      <c r="BI19" s="554"/>
      <c r="BJ19" s="554"/>
      <c r="BK19" s="554"/>
      <c r="BL19" s="554"/>
      <c r="BM19" s="554"/>
      <c r="BN19" s="554"/>
      <c r="BO19" s="555"/>
      <c r="BP19" s="553"/>
      <c r="BQ19" s="554"/>
      <c r="BR19" s="554"/>
      <c r="BS19" s="554"/>
      <c r="BT19" s="554"/>
      <c r="BU19" s="554"/>
      <c r="BV19" s="554"/>
      <c r="BW19" s="554"/>
      <c r="BX19" s="554"/>
      <c r="BY19" s="554"/>
      <c r="BZ19" s="554"/>
      <c r="CA19" s="554"/>
      <c r="CB19" s="555"/>
    </row>
    <row r="20" spans="1:80" ht="12.75">
      <c r="A20" s="553">
        <v>1</v>
      </c>
      <c r="B20" s="554"/>
      <c r="C20" s="554"/>
      <c r="D20" s="555"/>
      <c r="E20" s="553">
        <v>2</v>
      </c>
      <c r="F20" s="554"/>
      <c r="G20" s="554"/>
      <c r="H20" s="554"/>
      <c r="I20" s="554"/>
      <c r="J20" s="554"/>
      <c r="K20" s="554"/>
      <c r="L20" s="554"/>
      <c r="M20" s="554"/>
      <c r="N20" s="554"/>
      <c r="O20" s="554"/>
      <c r="P20" s="554"/>
      <c r="Q20" s="554"/>
      <c r="R20" s="554"/>
      <c r="S20" s="554"/>
      <c r="T20" s="554"/>
      <c r="U20" s="554"/>
      <c r="V20" s="554"/>
      <c r="W20" s="554"/>
      <c r="X20" s="554"/>
      <c r="Y20" s="554"/>
      <c r="Z20" s="554"/>
      <c r="AA20" s="554"/>
      <c r="AB20" s="554"/>
      <c r="AC20" s="554"/>
      <c r="AD20" s="554"/>
      <c r="AE20" s="554"/>
      <c r="AF20" s="554"/>
      <c r="AG20" s="554"/>
      <c r="AH20" s="554"/>
      <c r="AI20" s="555"/>
      <c r="AJ20" s="553">
        <v>3</v>
      </c>
      <c r="AK20" s="554"/>
      <c r="AL20" s="554"/>
      <c r="AM20" s="554"/>
      <c r="AN20" s="554"/>
      <c r="AO20" s="554"/>
      <c r="AP20" s="554"/>
      <c r="AQ20" s="554"/>
      <c r="AR20" s="554"/>
      <c r="AS20" s="554"/>
      <c r="AT20" s="555"/>
      <c r="AU20" s="553">
        <v>4</v>
      </c>
      <c r="AV20" s="554"/>
      <c r="AW20" s="554"/>
      <c r="AX20" s="554"/>
      <c r="AY20" s="554"/>
      <c r="AZ20" s="554"/>
      <c r="BA20" s="554"/>
      <c r="BB20" s="554"/>
      <c r="BC20" s="554"/>
      <c r="BD20" s="555"/>
      <c r="BE20" s="553">
        <v>5</v>
      </c>
      <c r="BF20" s="554"/>
      <c r="BG20" s="554"/>
      <c r="BH20" s="554"/>
      <c r="BI20" s="554"/>
      <c r="BJ20" s="554"/>
      <c r="BK20" s="554"/>
      <c r="BL20" s="554"/>
      <c r="BM20" s="554"/>
      <c r="BN20" s="554"/>
      <c r="BO20" s="555"/>
      <c r="BP20" s="553">
        <v>6</v>
      </c>
      <c r="BQ20" s="554"/>
      <c r="BR20" s="554"/>
      <c r="BS20" s="554"/>
      <c r="BT20" s="554"/>
      <c r="BU20" s="554"/>
      <c r="BV20" s="554"/>
      <c r="BW20" s="554"/>
      <c r="BX20" s="554"/>
      <c r="BY20" s="554"/>
      <c r="BZ20" s="554"/>
      <c r="CA20" s="554"/>
      <c r="CB20" s="555"/>
    </row>
    <row r="21" spans="1:80" ht="12.75">
      <c r="A21" s="566">
        <v>1</v>
      </c>
      <c r="B21" s="567"/>
      <c r="C21" s="567"/>
      <c r="D21" s="568"/>
      <c r="E21" s="559" t="s">
        <v>289</v>
      </c>
      <c r="F21" s="560"/>
      <c r="G21" s="560"/>
      <c r="H21" s="560"/>
      <c r="I21" s="560"/>
      <c r="J21" s="560"/>
      <c r="K21" s="560"/>
      <c r="L21" s="560"/>
      <c r="M21" s="560"/>
      <c r="N21" s="560"/>
      <c r="O21" s="560"/>
      <c r="P21" s="560"/>
      <c r="Q21" s="560"/>
      <c r="R21" s="560"/>
      <c r="S21" s="560"/>
      <c r="T21" s="560"/>
      <c r="U21" s="560"/>
      <c r="V21" s="560"/>
      <c r="W21" s="560"/>
      <c r="X21" s="560"/>
      <c r="Y21" s="560"/>
      <c r="Z21" s="560"/>
      <c r="AA21" s="560"/>
      <c r="AB21" s="560"/>
      <c r="AC21" s="560"/>
      <c r="AD21" s="560"/>
      <c r="AE21" s="560"/>
      <c r="AF21" s="560"/>
      <c r="AG21" s="560"/>
      <c r="AH21" s="560"/>
      <c r="AI21" s="561"/>
      <c r="AJ21" s="556">
        <v>3</v>
      </c>
      <c r="AK21" s="557"/>
      <c r="AL21" s="557"/>
      <c r="AM21" s="557"/>
      <c r="AN21" s="557"/>
      <c r="AO21" s="557"/>
      <c r="AP21" s="557"/>
      <c r="AQ21" s="557"/>
      <c r="AR21" s="557"/>
      <c r="AS21" s="557"/>
      <c r="AT21" s="558"/>
      <c r="AU21" s="556">
        <v>12</v>
      </c>
      <c r="AV21" s="557"/>
      <c r="AW21" s="557"/>
      <c r="AX21" s="557"/>
      <c r="AY21" s="557"/>
      <c r="AZ21" s="557"/>
      <c r="BA21" s="557"/>
      <c r="BB21" s="557"/>
      <c r="BC21" s="557"/>
      <c r="BD21" s="558"/>
      <c r="BE21" s="556">
        <v>50</v>
      </c>
      <c r="BF21" s="557"/>
      <c r="BG21" s="557"/>
      <c r="BH21" s="557"/>
      <c r="BI21" s="557"/>
      <c r="BJ21" s="557"/>
      <c r="BK21" s="557"/>
      <c r="BL21" s="557"/>
      <c r="BM21" s="557"/>
      <c r="BN21" s="557"/>
      <c r="BO21" s="558"/>
      <c r="BP21" s="569">
        <f>AJ21*AU21*BE21</f>
        <v>1800</v>
      </c>
      <c r="BQ21" s="570"/>
      <c r="BR21" s="570"/>
      <c r="BS21" s="570"/>
      <c r="BT21" s="570"/>
      <c r="BU21" s="570"/>
      <c r="BV21" s="570"/>
      <c r="BW21" s="570"/>
      <c r="BX21" s="570"/>
      <c r="BY21" s="570"/>
      <c r="BZ21" s="570"/>
      <c r="CA21" s="570"/>
      <c r="CB21" s="571"/>
    </row>
    <row r="22" spans="1:80" ht="12.75">
      <c r="A22" s="566"/>
      <c r="B22" s="567"/>
      <c r="C22" s="567"/>
      <c r="D22" s="568"/>
      <c r="E22" s="559"/>
      <c r="F22" s="560"/>
      <c r="G22" s="560"/>
      <c r="H22" s="560"/>
      <c r="I22" s="560"/>
      <c r="J22" s="560"/>
      <c r="K22" s="560"/>
      <c r="L22" s="560"/>
      <c r="M22" s="560"/>
      <c r="N22" s="560"/>
      <c r="O22" s="560"/>
      <c r="P22" s="560"/>
      <c r="Q22" s="560"/>
      <c r="R22" s="560"/>
      <c r="S22" s="560"/>
      <c r="T22" s="560"/>
      <c r="U22" s="560"/>
      <c r="V22" s="560"/>
      <c r="W22" s="560"/>
      <c r="X22" s="560"/>
      <c r="Y22" s="560"/>
      <c r="Z22" s="560"/>
      <c r="AA22" s="560"/>
      <c r="AB22" s="560"/>
      <c r="AC22" s="560"/>
      <c r="AD22" s="560"/>
      <c r="AE22" s="560"/>
      <c r="AF22" s="560"/>
      <c r="AG22" s="560"/>
      <c r="AH22" s="560"/>
      <c r="AI22" s="561"/>
      <c r="AJ22" s="556"/>
      <c r="AK22" s="557"/>
      <c r="AL22" s="557"/>
      <c r="AM22" s="557"/>
      <c r="AN22" s="557"/>
      <c r="AO22" s="557"/>
      <c r="AP22" s="557"/>
      <c r="AQ22" s="557"/>
      <c r="AR22" s="557"/>
      <c r="AS22" s="557"/>
      <c r="AT22" s="558"/>
      <c r="AU22" s="556"/>
      <c r="AV22" s="557"/>
      <c r="AW22" s="557"/>
      <c r="AX22" s="557"/>
      <c r="AY22" s="557"/>
      <c r="AZ22" s="557"/>
      <c r="BA22" s="557"/>
      <c r="BB22" s="557"/>
      <c r="BC22" s="557"/>
      <c r="BD22" s="558"/>
      <c r="BE22" s="556"/>
      <c r="BF22" s="557"/>
      <c r="BG22" s="557"/>
      <c r="BH22" s="557"/>
      <c r="BI22" s="557"/>
      <c r="BJ22" s="557"/>
      <c r="BK22" s="557"/>
      <c r="BL22" s="557"/>
      <c r="BM22" s="557"/>
      <c r="BN22" s="557"/>
      <c r="BO22" s="558"/>
      <c r="BP22" s="569"/>
      <c r="BQ22" s="570"/>
      <c r="BR22" s="570"/>
      <c r="BS22" s="570"/>
      <c r="BT22" s="570"/>
      <c r="BU22" s="570"/>
      <c r="BV22" s="570"/>
      <c r="BW22" s="570"/>
      <c r="BX22" s="570"/>
      <c r="BY22" s="570"/>
      <c r="BZ22" s="570"/>
      <c r="CA22" s="570"/>
      <c r="CB22" s="571"/>
    </row>
    <row r="23" spans="1:80" ht="12.75">
      <c r="A23" s="566"/>
      <c r="B23" s="567"/>
      <c r="C23" s="567"/>
      <c r="D23" s="568"/>
      <c r="E23" s="575" t="s">
        <v>183</v>
      </c>
      <c r="F23" s="576"/>
      <c r="G23" s="576"/>
      <c r="H23" s="576"/>
      <c r="I23" s="576"/>
      <c r="J23" s="576"/>
      <c r="K23" s="576"/>
      <c r="L23" s="576"/>
      <c r="M23" s="576"/>
      <c r="N23" s="576"/>
      <c r="O23" s="576"/>
      <c r="P23" s="576"/>
      <c r="Q23" s="576"/>
      <c r="R23" s="576"/>
      <c r="S23" s="576"/>
      <c r="T23" s="576"/>
      <c r="U23" s="576"/>
      <c r="V23" s="576"/>
      <c r="W23" s="576"/>
      <c r="X23" s="576"/>
      <c r="Y23" s="576"/>
      <c r="Z23" s="576"/>
      <c r="AA23" s="576"/>
      <c r="AB23" s="576"/>
      <c r="AC23" s="576"/>
      <c r="AD23" s="576"/>
      <c r="AE23" s="576"/>
      <c r="AF23" s="576"/>
      <c r="AG23" s="576"/>
      <c r="AH23" s="576"/>
      <c r="AI23" s="577"/>
      <c r="AJ23" s="578" t="s">
        <v>103</v>
      </c>
      <c r="AK23" s="579"/>
      <c r="AL23" s="579"/>
      <c r="AM23" s="579"/>
      <c r="AN23" s="579"/>
      <c r="AO23" s="579"/>
      <c r="AP23" s="579"/>
      <c r="AQ23" s="579"/>
      <c r="AR23" s="579"/>
      <c r="AS23" s="579"/>
      <c r="AT23" s="580"/>
      <c r="AU23" s="578" t="s">
        <v>103</v>
      </c>
      <c r="AV23" s="579"/>
      <c r="AW23" s="579"/>
      <c r="AX23" s="579"/>
      <c r="AY23" s="579"/>
      <c r="AZ23" s="579"/>
      <c r="BA23" s="579"/>
      <c r="BB23" s="579"/>
      <c r="BC23" s="579"/>
      <c r="BD23" s="580"/>
      <c r="BE23" s="578" t="s">
        <v>103</v>
      </c>
      <c r="BF23" s="579"/>
      <c r="BG23" s="579"/>
      <c r="BH23" s="579"/>
      <c r="BI23" s="579"/>
      <c r="BJ23" s="579"/>
      <c r="BK23" s="579"/>
      <c r="BL23" s="579"/>
      <c r="BM23" s="579"/>
      <c r="BN23" s="579"/>
      <c r="BO23" s="580"/>
      <c r="BP23" s="617">
        <f>BP21+BP22</f>
        <v>1800</v>
      </c>
      <c r="BQ23" s="618"/>
      <c r="BR23" s="618"/>
      <c r="BS23" s="618"/>
      <c r="BT23" s="618"/>
      <c r="BU23" s="618"/>
      <c r="BV23" s="618"/>
      <c r="BW23" s="618"/>
      <c r="BX23" s="618"/>
      <c r="BY23" s="618"/>
      <c r="BZ23" s="618"/>
      <c r="CA23" s="618"/>
      <c r="CB23" s="619"/>
    </row>
    <row r="24" s="18" customFormat="1" ht="15.75"/>
    <row r="25" spans="1:80" s="194" customFormat="1" ht="15.75">
      <c r="A25" s="523" t="s">
        <v>206</v>
      </c>
      <c r="B25" s="523"/>
      <c r="C25" s="523"/>
      <c r="D25" s="523"/>
      <c r="E25" s="523"/>
      <c r="F25" s="523"/>
      <c r="G25" s="523"/>
      <c r="H25" s="523"/>
      <c r="I25" s="523"/>
      <c r="J25" s="523"/>
      <c r="K25" s="523"/>
      <c r="L25" s="523"/>
      <c r="M25" s="523"/>
      <c r="N25" s="523"/>
      <c r="O25" s="523"/>
      <c r="P25" s="523"/>
      <c r="Q25" s="523"/>
      <c r="R25" s="523"/>
      <c r="S25" s="523"/>
      <c r="T25" s="523"/>
      <c r="U25" s="523"/>
      <c r="V25" s="523"/>
      <c r="W25" s="523"/>
      <c r="X25" s="523"/>
      <c r="Y25" s="523"/>
      <c r="Z25" s="523"/>
      <c r="AA25" s="523"/>
      <c r="AB25" s="523"/>
      <c r="AC25" s="523"/>
      <c r="AD25" s="523"/>
      <c r="AE25" s="523"/>
      <c r="AF25" s="523"/>
      <c r="AG25" s="523"/>
      <c r="AH25" s="523"/>
      <c r="AI25" s="523"/>
      <c r="AJ25" s="523"/>
      <c r="AK25" s="523"/>
      <c r="AL25" s="523"/>
      <c r="AM25" s="523"/>
      <c r="AN25" s="523"/>
      <c r="AO25" s="523"/>
      <c r="AP25" s="523"/>
      <c r="AQ25" s="523"/>
      <c r="AR25" s="523"/>
      <c r="AS25" s="523"/>
      <c r="AT25" s="523"/>
      <c r="AU25" s="523"/>
      <c r="AV25" s="523"/>
      <c r="AW25" s="523"/>
      <c r="AX25" s="523"/>
      <c r="AY25" s="523"/>
      <c r="AZ25" s="523"/>
      <c r="BA25" s="523"/>
      <c r="BB25" s="523"/>
      <c r="BC25" s="523"/>
      <c r="BD25" s="523"/>
      <c r="BE25" s="523"/>
      <c r="BF25" s="523"/>
      <c r="BG25" s="523"/>
      <c r="BH25" s="523"/>
      <c r="BI25" s="523"/>
      <c r="BJ25" s="523"/>
      <c r="BK25" s="523"/>
      <c r="BL25" s="523"/>
      <c r="BM25" s="523"/>
      <c r="BN25" s="523"/>
      <c r="BO25" s="523"/>
      <c r="BP25" s="523"/>
      <c r="BQ25" s="523"/>
      <c r="BR25" s="523"/>
      <c r="BS25" s="523"/>
      <c r="BT25" s="523"/>
      <c r="BU25" s="523"/>
      <c r="BV25" s="523"/>
      <c r="BW25" s="523"/>
      <c r="BX25" s="523"/>
      <c r="BY25" s="523"/>
      <c r="BZ25" s="523"/>
      <c r="CA25" s="523"/>
      <c r="CB25" s="523"/>
    </row>
    <row r="26" spans="1:80" ht="15.75">
      <c r="A26" s="523" t="s">
        <v>207</v>
      </c>
      <c r="B26" s="523"/>
      <c r="C26" s="523"/>
      <c r="D26" s="523"/>
      <c r="E26" s="523"/>
      <c r="F26" s="523"/>
      <c r="G26" s="523"/>
      <c r="H26" s="523"/>
      <c r="I26" s="523"/>
      <c r="J26" s="523"/>
      <c r="K26" s="523"/>
      <c r="L26" s="523"/>
      <c r="M26" s="523"/>
      <c r="N26" s="523"/>
      <c r="O26" s="523"/>
      <c r="P26" s="523"/>
      <c r="Q26" s="523"/>
      <c r="R26" s="523"/>
      <c r="S26" s="523"/>
      <c r="T26" s="523"/>
      <c r="U26" s="523"/>
      <c r="V26" s="523"/>
      <c r="W26" s="523"/>
      <c r="X26" s="523"/>
      <c r="Y26" s="523"/>
      <c r="Z26" s="523"/>
      <c r="AA26" s="523"/>
      <c r="AB26" s="523"/>
      <c r="AC26" s="523"/>
      <c r="AD26" s="523"/>
      <c r="AE26" s="523"/>
      <c r="AF26" s="523"/>
      <c r="AG26" s="523"/>
      <c r="AH26" s="523"/>
      <c r="AI26" s="523"/>
      <c r="AJ26" s="523"/>
      <c r="AK26" s="523"/>
      <c r="AL26" s="523"/>
      <c r="AM26" s="523"/>
      <c r="AN26" s="523"/>
      <c r="AO26" s="523"/>
      <c r="AP26" s="523"/>
      <c r="AQ26" s="523"/>
      <c r="AR26" s="523"/>
      <c r="AS26" s="523"/>
      <c r="AT26" s="523"/>
      <c r="AU26" s="523"/>
      <c r="AV26" s="523"/>
      <c r="AW26" s="523"/>
      <c r="AX26" s="523"/>
      <c r="AY26" s="523"/>
      <c r="AZ26" s="523"/>
      <c r="BA26" s="523"/>
      <c r="BB26" s="523"/>
      <c r="BC26" s="523"/>
      <c r="BD26" s="523"/>
      <c r="BE26" s="523"/>
      <c r="BF26" s="523"/>
      <c r="BG26" s="523"/>
      <c r="BH26" s="523"/>
      <c r="BI26" s="523"/>
      <c r="BJ26" s="523"/>
      <c r="BK26" s="523"/>
      <c r="BL26" s="523"/>
      <c r="BM26" s="523"/>
      <c r="BN26" s="523"/>
      <c r="BO26" s="523"/>
      <c r="BP26" s="523"/>
      <c r="BQ26" s="523"/>
      <c r="BR26" s="523"/>
      <c r="BS26" s="523"/>
      <c r="BT26" s="523"/>
      <c r="BU26" s="523"/>
      <c r="BV26" s="523"/>
      <c r="BW26" s="523"/>
      <c r="BX26" s="523"/>
      <c r="BY26" s="523"/>
      <c r="BZ26" s="523"/>
      <c r="CA26" s="523"/>
      <c r="CB26" s="523"/>
    </row>
    <row r="27" spans="1:80" ht="15.75">
      <c r="A27" s="523" t="s">
        <v>208</v>
      </c>
      <c r="B27" s="523"/>
      <c r="C27" s="523"/>
      <c r="D27" s="523"/>
      <c r="E27" s="523"/>
      <c r="F27" s="523"/>
      <c r="G27" s="523"/>
      <c r="H27" s="523"/>
      <c r="I27" s="523"/>
      <c r="J27" s="523"/>
      <c r="K27" s="523"/>
      <c r="L27" s="523"/>
      <c r="M27" s="523"/>
      <c r="N27" s="523"/>
      <c r="O27" s="523"/>
      <c r="P27" s="523"/>
      <c r="Q27" s="523"/>
      <c r="R27" s="523"/>
      <c r="S27" s="523"/>
      <c r="T27" s="523"/>
      <c r="U27" s="523"/>
      <c r="V27" s="523"/>
      <c r="W27" s="523"/>
      <c r="X27" s="523"/>
      <c r="Y27" s="523"/>
      <c r="Z27" s="523"/>
      <c r="AA27" s="523"/>
      <c r="AB27" s="523"/>
      <c r="AC27" s="523"/>
      <c r="AD27" s="523"/>
      <c r="AE27" s="523"/>
      <c r="AF27" s="523"/>
      <c r="AG27" s="523"/>
      <c r="AH27" s="523"/>
      <c r="AI27" s="523"/>
      <c r="AJ27" s="523"/>
      <c r="AK27" s="523"/>
      <c r="AL27" s="523"/>
      <c r="AM27" s="523"/>
      <c r="AN27" s="523"/>
      <c r="AO27" s="523"/>
      <c r="AP27" s="523"/>
      <c r="AQ27" s="523"/>
      <c r="AR27" s="523"/>
      <c r="AS27" s="523"/>
      <c r="AT27" s="523"/>
      <c r="AU27" s="523"/>
      <c r="AV27" s="523"/>
      <c r="AW27" s="523"/>
      <c r="AX27" s="523"/>
      <c r="AY27" s="523"/>
      <c r="AZ27" s="523"/>
      <c r="BA27" s="523"/>
      <c r="BB27" s="523"/>
      <c r="BC27" s="523"/>
      <c r="BD27" s="523"/>
      <c r="BE27" s="523"/>
      <c r="BF27" s="523"/>
      <c r="BG27" s="523"/>
      <c r="BH27" s="523"/>
      <c r="BI27" s="523"/>
      <c r="BJ27" s="523"/>
      <c r="BK27" s="523"/>
      <c r="BL27" s="523"/>
      <c r="BM27" s="523"/>
      <c r="BN27" s="523"/>
      <c r="BO27" s="523"/>
      <c r="BP27" s="523"/>
      <c r="BQ27" s="523"/>
      <c r="BR27" s="523"/>
      <c r="BS27" s="523"/>
      <c r="BT27" s="523"/>
      <c r="BU27" s="523"/>
      <c r="BV27" s="523"/>
      <c r="BW27" s="523"/>
      <c r="BX27" s="523"/>
      <c r="BY27" s="523"/>
      <c r="BZ27" s="523"/>
      <c r="CA27" s="523"/>
      <c r="CB27" s="523"/>
    </row>
    <row r="28" s="197" customFormat="1" ht="8.25"/>
    <row r="29" spans="1:80" ht="12.75">
      <c r="A29" s="520" t="s">
        <v>17</v>
      </c>
      <c r="B29" s="521"/>
      <c r="C29" s="521"/>
      <c r="D29" s="522"/>
      <c r="E29" s="520" t="s">
        <v>209</v>
      </c>
      <c r="F29" s="521"/>
      <c r="G29" s="521"/>
      <c r="H29" s="521"/>
      <c r="I29" s="521"/>
      <c r="J29" s="521"/>
      <c r="K29" s="521"/>
      <c r="L29" s="521"/>
      <c r="M29" s="521"/>
      <c r="N29" s="521"/>
      <c r="O29" s="521"/>
      <c r="P29" s="521"/>
      <c r="Q29" s="521"/>
      <c r="R29" s="521"/>
      <c r="S29" s="521"/>
      <c r="T29" s="521"/>
      <c r="U29" s="521"/>
      <c r="V29" s="521"/>
      <c r="W29" s="521"/>
      <c r="X29" s="521"/>
      <c r="Y29" s="521"/>
      <c r="Z29" s="521"/>
      <c r="AA29" s="521"/>
      <c r="AB29" s="521"/>
      <c r="AC29" s="521"/>
      <c r="AD29" s="521"/>
      <c r="AE29" s="521"/>
      <c r="AF29" s="521"/>
      <c r="AG29" s="521"/>
      <c r="AH29" s="521"/>
      <c r="AI29" s="521"/>
      <c r="AJ29" s="521"/>
      <c r="AK29" s="521"/>
      <c r="AL29" s="521"/>
      <c r="AM29" s="521"/>
      <c r="AN29" s="521"/>
      <c r="AO29" s="521"/>
      <c r="AP29" s="521"/>
      <c r="AQ29" s="521"/>
      <c r="AR29" s="521"/>
      <c r="AS29" s="521"/>
      <c r="AT29" s="521"/>
      <c r="AU29" s="521"/>
      <c r="AV29" s="521"/>
      <c r="AW29" s="521"/>
      <c r="AX29" s="521"/>
      <c r="AY29" s="521"/>
      <c r="AZ29" s="521"/>
      <c r="BA29" s="521"/>
      <c r="BB29" s="521"/>
      <c r="BC29" s="521"/>
      <c r="BD29" s="522"/>
      <c r="BE29" s="584" t="s">
        <v>210</v>
      </c>
      <c r="BF29" s="585"/>
      <c r="BG29" s="585"/>
      <c r="BH29" s="585"/>
      <c r="BI29" s="585"/>
      <c r="BJ29" s="585"/>
      <c r="BK29" s="585"/>
      <c r="BL29" s="585"/>
      <c r="BM29" s="585"/>
      <c r="BN29" s="585"/>
      <c r="BO29" s="585"/>
      <c r="BP29" s="586"/>
      <c r="BQ29" s="520" t="s">
        <v>211</v>
      </c>
      <c r="BR29" s="521"/>
      <c r="BS29" s="521"/>
      <c r="BT29" s="521"/>
      <c r="BU29" s="521"/>
      <c r="BV29" s="521"/>
      <c r="BW29" s="521"/>
      <c r="BX29" s="521"/>
      <c r="BY29" s="521"/>
      <c r="BZ29" s="521"/>
      <c r="CA29" s="521"/>
      <c r="CB29" s="522"/>
    </row>
    <row r="30" spans="1:80" ht="12.75">
      <c r="A30" s="517" t="s">
        <v>18</v>
      </c>
      <c r="B30" s="518"/>
      <c r="C30" s="518"/>
      <c r="D30" s="519"/>
      <c r="E30" s="517"/>
      <c r="F30" s="518"/>
      <c r="G30" s="518"/>
      <c r="H30" s="518"/>
      <c r="I30" s="518"/>
      <c r="J30" s="518"/>
      <c r="K30" s="518"/>
      <c r="L30" s="518"/>
      <c r="M30" s="518"/>
      <c r="N30" s="518"/>
      <c r="O30" s="518"/>
      <c r="P30" s="518"/>
      <c r="Q30" s="518"/>
      <c r="R30" s="518"/>
      <c r="S30" s="518"/>
      <c r="T30" s="518"/>
      <c r="U30" s="518"/>
      <c r="V30" s="518"/>
      <c r="W30" s="518"/>
      <c r="X30" s="518"/>
      <c r="Y30" s="518"/>
      <c r="Z30" s="518"/>
      <c r="AA30" s="518"/>
      <c r="AB30" s="518"/>
      <c r="AC30" s="518"/>
      <c r="AD30" s="518"/>
      <c r="AE30" s="518"/>
      <c r="AF30" s="518"/>
      <c r="AG30" s="518"/>
      <c r="AH30" s="518"/>
      <c r="AI30" s="518"/>
      <c r="AJ30" s="518"/>
      <c r="AK30" s="518"/>
      <c r="AL30" s="518"/>
      <c r="AM30" s="518"/>
      <c r="AN30" s="518"/>
      <c r="AO30" s="518"/>
      <c r="AP30" s="518"/>
      <c r="AQ30" s="518"/>
      <c r="AR30" s="518"/>
      <c r="AS30" s="518"/>
      <c r="AT30" s="518"/>
      <c r="AU30" s="518"/>
      <c r="AV30" s="518"/>
      <c r="AW30" s="518"/>
      <c r="AX30" s="518"/>
      <c r="AY30" s="518"/>
      <c r="AZ30" s="518"/>
      <c r="BA30" s="518"/>
      <c r="BB30" s="518"/>
      <c r="BC30" s="518"/>
      <c r="BD30" s="519"/>
      <c r="BE30" s="581" t="s">
        <v>212</v>
      </c>
      <c r="BF30" s="582"/>
      <c r="BG30" s="582"/>
      <c r="BH30" s="582"/>
      <c r="BI30" s="582"/>
      <c r="BJ30" s="582"/>
      <c r="BK30" s="582"/>
      <c r="BL30" s="582"/>
      <c r="BM30" s="582"/>
      <c r="BN30" s="582"/>
      <c r="BO30" s="582"/>
      <c r="BP30" s="583"/>
      <c r="BQ30" s="517" t="s">
        <v>195</v>
      </c>
      <c r="BR30" s="518"/>
      <c r="BS30" s="518"/>
      <c r="BT30" s="518"/>
      <c r="BU30" s="518"/>
      <c r="BV30" s="518"/>
      <c r="BW30" s="518"/>
      <c r="BX30" s="518"/>
      <c r="BY30" s="518"/>
      <c r="BZ30" s="518"/>
      <c r="CA30" s="518"/>
      <c r="CB30" s="519"/>
    </row>
    <row r="31" spans="1:80" ht="12.75">
      <c r="A31" s="517"/>
      <c r="B31" s="518"/>
      <c r="C31" s="518"/>
      <c r="D31" s="519"/>
      <c r="E31" s="517"/>
      <c r="F31" s="518"/>
      <c r="G31" s="518"/>
      <c r="H31" s="518"/>
      <c r="I31" s="518"/>
      <c r="J31" s="518"/>
      <c r="K31" s="518"/>
      <c r="L31" s="518"/>
      <c r="M31" s="518"/>
      <c r="N31" s="518"/>
      <c r="O31" s="518"/>
      <c r="P31" s="518"/>
      <c r="Q31" s="518"/>
      <c r="R31" s="518"/>
      <c r="S31" s="518"/>
      <c r="T31" s="518"/>
      <c r="U31" s="518"/>
      <c r="V31" s="518"/>
      <c r="W31" s="518"/>
      <c r="X31" s="518"/>
      <c r="Y31" s="518"/>
      <c r="Z31" s="518"/>
      <c r="AA31" s="518"/>
      <c r="AB31" s="518"/>
      <c r="AC31" s="518"/>
      <c r="AD31" s="518"/>
      <c r="AE31" s="518"/>
      <c r="AF31" s="518"/>
      <c r="AG31" s="518"/>
      <c r="AH31" s="518"/>
      <c r="AI31" s="518"/>
      <c r="AJ31" s="518"/>
      <c r="AK31" s="518"/>
      <c r="AL31" s="518"/>
      <c r="AM31" s="518"/>
      <c r="AN31" s="518"/>
      <c r="AO31" s="518"/>
      <c r="AP31" s="518"/>
      <c r="AQ31" s="518"/>
      <c r="AR31" s="518"/>
      <c r="AS31" s="518"/>
      <c r="AT31" s="518"/>
      <c r="AU31" s="518"/>
      <c r="AV31" s="518"/>
      <c r="AW31" s="518"/>
      <c r="AX31" s="518"/>
      <c r="AY31" s="518"/>
      <c r="AZ31" s="518"/>
      <c r="BA31" s="518"/>
      <c r="BB31" s="518"/>
      <c r="BC31" s="518"/>
      <c r="BD31" s="519"/>
      <c r="BE31" s="581" t="s">
        <v>213</v>
      </c>
      <c r="BF31" s="582"/>
      <c r="BG31" s="582"/>
      <c r="BH31" s="582"/>
      <c r="BI31" s="582"/>
      <c r="BJ31" s="582"/>
      <c r="BK31" s="582"/>
      <c r="BL31" s="582"/>
      <c r="BM31" s="582"/>
      <c r="BN31" s="582"/>
      <c r="BO31" s="582"/>
      <c r="BP31" s="583"/>
      <c r="BQ31" s="517"/>
      <c r="BR31" s="518"/>
      <c r="BS31" s="518"/>
      <c r="BT31" s="518"/>
      <c r="BU31" s="518"/>
      <c r="BV31" s="518"/>
      <c r="BW31" s="518"/>
      <c r="BX31" s="518"/>
      <c r="BY31" s="518"/>
      <c r="BZ31" s="518"/>
      <c r="CA31" s="518"/>
      <c r="CB31" s="519"/>
    </row>
    <row r="32" spans="1:80" ht="12.75">
      <c r="A32" s="553"/>
      <c r="B32" s="554"/>
      <c r="C32" s="554"/>
      <c r="D32" s="555"/>
      <c r="E32" s="553"/>
      <c r="F32" s="554"/>
      <c r="G32" s="554"/>
      <c r="H32" s="554"/>
      <c r="I32" s="554"/>
      <c r="J32" s="554"/>
      <c r="K32" s="554"/>
      <c r="L32" s="554"/>
      <c r="M32" s="554"/>
      <c r="N32" s="554"/>
      <c r="O32" s="554"/>
      <c r="P32" s="554"/>
      <c r="Q32" s="554"/>
      <c r="R32" s="554"/>
      <c r="S32" s="554"/>
      <c r="T32" s="554"/>
      <c r="U32" s="554"/>
      <c r="V32" s="554"/>
      <c r="W32" s="554"/>
      <c r="X32" s="554"/>
      <c r="Y32" s="554"/>
      <c r="Z32" s="554"/>
      <c r="AA32" s="554"/>
      <c r="AB32" s="554"/>
      <c r="AC32" s="554"/>
      <c r="AD32" s="554"/>
      <c r="AE32" s="554"/>
      <c r="AF32" s="554"/>
      <c r="AG32" s="554"/>
      <c r="AH32" s="554"/>
      <c r="AI32" s="554"/>
      <c r="AJ32" s="554"/>
      <c r="AK32" s="554"/>
      <c r="AL32" s="554"/>
      <c r="AM32" s="554"/>
      <c r="AN32" s="554"/>
      <c r="AO32" s="554"/>
      <c r="AP32" s="554"/>
      <c r="AQ32" s="554"/>
      <c r="AR32" s="554"/>
      <c r="AS32" s="554"/>
      <c r="AT32" s="554"/>
      <c r="AU32" s="554"/>
      <c r="AV32" s="554"/>
      <c r="AW32" s="554"/>
      <c r="AX32" s="554"/>
      <c r="AY32" s="554"/>
      <c r="AZ32" s="554"/>
      <c r="BA32" s="554"/>
      <c r="BB32" s="554"/>
      <c r="BC32" s="554"/>
      <c r="BD32" s="555"/>
      <c r="BE32" s="566" t="s">
        <v>214</v>
      </c>
      <c r="BF32" s="567"/>
      <c r="BG32" s="567"/>
      <c r="BH32" s="567"/>
      <c r="BI32" s="567"/>
      <c r="BJ32" s="567"/>
      <c r="BK32" s="567"/>
      <c r="BL32" s="567"/>
      <c r="BM32" s="567"/>
      <c r="BN32" s="567"/>
      <c r="BO32" s="567"/>
      <c r="BP32" s="568"/>
      <c r="BQ32" s="553"/>
      <c r="BR32" s="554"/>
      <c r="BS32" s="554"/>
      <c r="BT32" s="554"/>
      <c r="BU32" s="554"/>
      <c r="BV32" s="554"/>
      <c r="BW32" s="554"/>
      <c r="BX32" s="554"/>
      <c r="BY32" s="554"/>
      <c r="BZ32" s="554"/>
      <c r="CA32" s="554"/>
      <c r="CB32" s="555"/>
    </row>
    <row r="33" spans="1:80" ht="12.75">
      <c r="A33" s="524">
        <v>1</v>
      </c>
      <c r="B33" s="525"/>
      <c r="C33" s="525"/>
      <c r="D33" s="526"/>
      <c r="E33" s="524">
        <v>2</v>
      </c>
      <c r="F33" s="525"/>
      <c r="G33" s="525"/>
      <c r="H33" s="525"/>
      <c r="I33" s="525"/>
      <c r="J33" s="525"/>
      <c r="K33" s="525"/>
      <c r="L33" s="525"/>
      <c r="M33" s="525"/>
      <c r="N33" s="525"/>
      <c r="O33" s="525"/>
      <c r="P33" s="525"/>
      <c r="Q33" s="525"/>
      <c r="R33" s="525"/>
      <c r="S33" s="525"/>
      <c r="T33" s="525"/>
      <c r="U33" s="525"/>
      <c r="V33" s="525"/>
      <c r="W33" s="525"/>
      <c r="X33" s="525"/>
      <c r="Y33" s="525"/>
      <c r="Z33" s="525"/>
      <c r="AA33" s="525"/>
      <c r="AB33" s="525"/>
      <c r="AC33" s="525"/>
      <c r="AD33" s="525"/>
      <c r="AE33" s="525"/>
      <c r="AF33" s="525"/>
      <c r="AG33" s="525"/>
      <c r="AH33" s="525"/>
      <c r="AI33" s="525"/>
      <c r="AJ33" s="525"/>
      <c r="AK33" s="525"/>
      <c r="AL33" s="525"/>
      <c r="AM33" s="525"/>
      <c r="AN33" s="525"/>
      <c r="AO33" s="525"/>
      <c r="AP33" s="525"/>
      <c r="AQ33" s="525"/>
      <c r="AR33" s="525"/>
      <c r="AS33" s="525"/>
      <c r="AT33" s="525"/>
      <c r="AU33" s="525"/>
      <c r="AV33" s="525"/>
      <c r="AW33" s="525"/>
      <c r="AX33" s="525"/>
      <c r="AY33" s="525"/>
      <c r="AZ33" s="525"/>
      <c r="BA33" s="525"/>
      <c r="BB33" s="525"/>
      <c r="BC33" s="525"/>
      <c r="BD33" s="526"/>
      <c r="BE33" s="590">
        <v>3</v>
      </c>
      <c r="BF33" s="591"/>
      <c r="BG33" s="591"/>
      <c r="BH33" s="591"/>
      <c r="BI33" s="591"/>
      <c r="BJ33" s="591"/>
      <c r="BK33" s="591"/>
      <c r="BL33" s="591"/>
      <c r="BM33" s="591"/>
      <c r="BN33" s="591"/>
      <c r="BO33" s="591"/>
      <c r="BP33" s="592"/>
      <c r="BQ33" s="524">
        <v>4</v>
      </c>
      <c r="BR33" s="525"/>
      <c r="BS33" s="525"/>
      <c r="BT33" s="525"/>
      <c r="BU33" s="525"/>
      <c r="BV33" s="525"/>
      <c r="BW33" s="525"/>
      <c r="BX33" s="525"/>
      <c r="BY33" s="525"/>
      <c r="BZ33" s="525"/>
      <c r="CA33" s="525"/>
      <c r="CB33" s="526"/>
    </row>
    <row r="34" spans="1:80" ht="12.75">
      <c r="A34" s="629" t="str">
        <f>'210 край'!AH13</f>
        <v>краевой бюджет (70.03.01)</v>
      </c>
      <c r="B34" s="630"/>
      <c r="C34" s="630"/>
      <c r="D34" s="630"/>
      <c r="E34" s="630"/>
      <c r="F34" s="630"/>
      <c r="G34" s="630"/>
      <c r="H34" s="630"/>
      <c r="I34" s="630"/>
      <c r="J34" s="630"/>
      <c r="K34" s="630"/>
      <c r="L34" s="630"/>
      <c r="M34" s="630"/>
      <c r="N34" s="630"/>
      <c r="O34" s="630"/>
      <c r="P34" s="630"/>
      <c r="Q34" s="630"/>
      <c r="R34" s="630"/>
      <c r="S34" s="630"/>
      <c r="T34" s="630"/>
      <c r="U34" s="630"/>
      <c r="V34" s="630"/>
      <c r="W34" s="630"/>
      <c r="X34" s="630"/>
      <c r="Y34" s="630"/>
      <c r="Z34" s="630"/>
      <c r="AA34" s="630"/>
      <c r="AB34" s="630"/>
      <c r="AC34" s="630"/>
      <c r="AD34" s="630"/>
      <c r="AE34" s="630"/>
      <c r="AF34" s="630"/>
      <c r="AG34" s="630"/>
      <c r="AH34" s="630"/>
      <c r="AI34" s="630"/>
      <c r="AJ34" s="630"/>
      <c r="AK34" s="630"/>
      <c r="AL34" s="630"/>
      <c r="AM34" s="630"/>
      <c r="AN34" s="630"/>
      <c r="AO34" s="630"/>
      <c r="AP34" s="630"/>
      <c r="AQ34" s="630"/>
      <c r="AR34" s="630"/>
      <c r="AS34" s="630"/>
      <c r="AT34" s="630"/>
      <c r="AU34" s="630"/>
      <c r="AV34" s="630"/>
      <c r="AW34" s="630"/>
      <c r="AX34" s="630"/>
      <c r="AY34" s="630"/>
      <c r="AZ34" s="630"/>
      <c r="BA34" s="630"/>
      <c r="BB34" s="630"/>
      <c r="BC34" s="630"/>
      <c r="BD34" s="630"/>
      <c r="BE34" s="631"/>
      <c r="BF34" s="631"/>
      <c r="BG34" s="631"/>
      <c r="BH34" s="631"/>
      <c r="BI34" s="631"/>
      <c r="BJ34" s="631"/>
      <c r="BK34" s="631"/>
      <c r="BL34" s="631"/>
      <c r="BM34" s="631"/>
      <c r="BN34" s="631"/>
      <c r="BO34" s="631"/>
      <c r="BP34" s="631"/>
      <c r="BQ34" s="630"/>
      <c r="BR34" s="630"/>
      <c r="BS34" s="630"/>
      <c r="BT34" s="630"/>
      <c r="BU34" s="630"/>
      <c r="BV34" s="630"/>
      <c r="BW34" s="630"/>
      <c r="BX34" s="630"/>
      <c r="BY34" s="630"/>
      <c r="BZ34" s="630"/>
      <c r="CA34" s="630"/>
      <c r="CB34" s="632"/>
    </row>
    <row r="35" spans="1:80" ht="12.75">
      <c r="A35" s="590">
        <v>1</v>
      </c>
      <c r="B35" s="591"/>
      <c r="C35" s="591"/>
      <c r="D35" s="592"/>
      <c r="E35" s="599" t="s">
        <v>215</v>
      </c>
      <c r="F35" s="600"/>
      <c r="G35" s="600"/>
      <c r="H35" s="600"/>
      <c r="I35" s="600"/>
      <c r="J35" s="600"/>
      <c r="K35" s="600"/>
      <c r="L35" s="600"/>
      <c r="M35" s="600"/>
      <c r="N35" s="600"/>
      <c r="O35" s="600"/>
      <c r="P35" s="600"/>
      <c r="Q35" s="600"/>
      <c r="R35" s="600"/>
      <c r="S35" s="600"/>
      <c r="T35" s="600"/>
      <c r="U35" s="600"/>
      <c r="V35" s="600"/>
      <c r="W35" s="600"/>
      <c r="X35" s="600"/>
      <c r="Y35" s="600"/>
      <c r="Z35" s="600"/>
      <c r="AA35" s="600"/>
      <c r="AB35" s="600"/>
      <c r="AC35" s="600"/>
      <c r="AD35" s="600"/>
      <c r="AE35" s="600"/>
      <c r="AF35" s="600"/>
      <c r="AG35" s="600"/>
      <c r="AH35" s="600"/>
      <c r="AI35" s="600"/>
      <c r="AJ35" s="600"/>
      <c r="AK35" s="600"/>
      <c r="AL35" s="600"/>
      <c r="AM35" s="600"/>
      <c r="AN35" s="600"/>
      <c r="AO35" s="600"/>
      <c r="AP35" s="600"/>
      <c r="AQ35" s="600"/>
      <c r="AR35" s="600"/>
      <c r="AS35" s="600"/>
      <c r="AT35" s="600"/>
      <c r="AU35" s="600"/>
      <c r="AV35" s="600"/>
      <c r="AW35" s="600"/>
      <c r="AX35" s="600"/>
      <c r="AY35" s="600"/>
      <c r="AZ35" s="600"/>
      <c r="BA35" s="600"/>
      <c r="BB35" s="600"/>
      <c r="BC35" s="600"/>
      <c r="BD35" s="601"/>
      <c r="BE35" s="590" t="s">
        <v>103</v>
      </c>
      <c r="BF35" s="591"/>
      <c r="BG35" s="591"/>
      <c r="BH35" s="591"/>
      <c r="BI35" s="591"/>
      <c r="BJ35" s="591"/>
      <c r="BK35" s="591"/>
      <c r="BL35" s="591"/>
      <c r="BM35" s="591"/>
      <c r="BN35" s="591"/>
      <c r="BO35" s="591"/>
      <c r="BP35" s="592"/>
      <c r="BQ35" s="572">
        <f>BQ36</f>
        <v>1107496.06</v>
      </c>
      <c r="BR35" s="573"/>
      <c r="BS35" s="573"/>
      <c r="BT35" s="573"/>
      <c r="BU35" s="573"/>
      <c r="BV35" s="573"/>
      <c r="BW35" s="573"/>
      <c r="BX35" s="573"/>
      <c r="BY35" s="573"/>
      <c r="BZ35" s="573"/>
      <c r="CA35" s="573"/>
      <c r="CB35" s="574"/>
    </row>
    <row r="36" spans="1:80" ht="12.75">
      <c r="A36" s="520" t="s">
        <v>36</v>
      </c>
      <c r="B36" s="521"/>
      <c r="C36" s="521"/>
      <c r="D36" s="522"/>
      <c r="E36" s="596" t="s">
        <v>9</v>
      </c>
      <c r="F36" s="597"/>
      <c r="G36" s="597"/>
      <c r="H36" s="597"/>
      <c r="I36" s="597"/>
      <c r="J36" s="597"/>
      <c r="K36" s="597"/>
      <c r="L36" s="597"/>
      <c r="M36" s="597"/>
      <c r="N36" s="597"/>
      <c r="O36" s="597"/>
      <c r="P36" s="597"/>
      <c r="Q36" s="597"/>
      <c r="R36" s="597"/>
      <c r="S36" s="597"/>
      <c r="T36" s="597"/>
      <c r="U36" s="597"/>
      <c r="V36" s="597"/>
      <c r="W36" s="597"/>
      <c r="X36" s="597"/>
      <c r="Y36" s="597"/>
      <c r="Z36" s="597"/>
      <c r="AA36" s="597"/>
      <c r="AB36" s="597"/>
      <c r="AC36" s="597"/>
      <c r="AD36" s="597"/>
      <c r="AE36" s="597"/>
      <c r="AF36" s="597"/>
      <c r="AG36" s="597"/>
      <c r="AH36" s="597"/>
      <c r="AI36" s="597"/>
      <c r="AJ36" s="597"/>
      <c r="AK36" s="597"/>
      <c r="AL36" s="597"/>
      <c r="AM36" s="597"/>
      <c r="AN36" s="597"/>
      <c r="AO36" s="597"/>
      <c r="AP36" s="597"/>
      <c r="AQ36" s="597"/>
      <c r="AR36" s="597"/>
      <c r="AS36" s="597"/>
      <c r="AT36" s="597"/>
      <c r="AU36" s="597"/>
      <c r="AV36" s="597"/>
      <c r="AW36" s="597"/>
      <c r="AX36" s="597"/>
      <c r="AY36" s="597"/>
      <c r="AZ36" s="597"/>
      <c r="BA36" s="597"/>
      <c r="BB36" s="597"/>
      <c r="BC36" s="597"/>
      <c r="BD36" s="598"/>
      <c r="BE36" s="645">
        <v>5034073</v>
      </c>
      <c r="BF36" s="646"/>
      <c r="BG36" s="646"/>
      <c r="BH36" s="646"/>
      <c r="BI36" s="646"/>
      <c r="BJ36" s="646"/>
      <c r="BK36" s="646"/>
      <c r="BL36" s="646"/>
      <c r="BM36" s="646"/>
      <c r="BN36" s="646"/>
      <c r="BO36" s="646"/>
      <c r="BP36" s="647"/>
      <c r="BQ36" s="611">
        <f>BE36*22%</f>
        <v>1107496.06</v>
      </c>
      <c r="BR36" s="612"/>
      <c r="BS36" s="612"/>
      <c r="BT36" s="612"/>
      <c r="BU36" s="612"/>
      <c r="BV36" s="612"/>
      <c r="BW36" s="612"/>
      <c r="BX36" s="612"/>
      <c r="BY36" s="612"/>
      <c r="BZ36" s="612"/>
      <c r="CA36" s="612"/>
      <c r="CB36" s="613"/>
    </row>
    <row r="37" spans="1:80" ht="14.25" customHeight="1">
      <c r="A37" s="553"/>
      <c r="B37" s="554"/>
      <c r="C37" s="554"/>
      <c r="D37" s="555"/>
      <c r="E37" s="593" t="s">
        <v>438</v>
      </c>
      <c r="F37" s="594"/>
      <c r="G37" s="594"/>
      <c r="H37" s="594"/>
      <c r="I37" s="594"/>
      <c r="J37" s="594"/>
      <c r="K37" s="594"/>
      <c r="L37" s="594"/>
      <c r="M37" s="594"/>
      <c r="N37" s="594"/>
      <c r="O37" s="594"/>
      <c r="P37" s="594"/>
      <c r="Q37" s="594"/>
      <c r="R37" s="594"/>
      <c r="S37" s="594"/>
      <c r="T37" s="594"/>
      <c r="U37" s="594"/>
      <c r="V37" s="594"/>
      <c r="W37" s="594"/>
      <c r="X37" s="594"/>
      <c r="Y37" s="594"/>
      <c r="Z37" s="594"/>
      <c r="AA37" s="594"/>
      <c r="AB37" s="594"/>
      <c r="AC37" s="594"/>
      <c r="AD37" s="594"/>
      <c r="AE37" s="594"/>
      <c r="AF37" s="594"/>
      <c r="AG37" s="594"/>
      <c r="AH37" s="594"/>
      <c r="AI37" s="594"/>
      <c r="AJ37" s="594"/>
      <c r="AK37" s="594"/>
      <c r="AL37" s="594"/>
      <c r="AM37" s="594"/>
      <c r="AN37" s="594"/>
      <c r="AO37" s="594"/>
      <c r="AP37" s="594"/>
      <c r="AQ37" s="594"/>
      <c r="AR37" s="594"/>
      <c r="AS37" s="594"/>
      <c r="AT37" s="594"/>
      <c r="AU37" s="594"/>
      <c r="AV37" s="594"/>
      <c r="AW37" s="594"/>
      <c r="AX37" s="594"/>
      <c r="AY37" s="594"/>
      <c r="AZ37" s="594"/>
      <c r="BA37" s="594"/>
      <c r="BB37" s="594"/>
      <c r="BC37" s="594"/>
      <c r="BD37" s="595"/>
      <c r="BE37" s="648"/>
      <c r="BF37" s="649"/>
      <c r="BG37" s="649"/>
      <c r="BH37" s="649"/>
      <c r="BI37" s="649"/>
      <c r="BJ37" s="649"/>
      <c r="BK37" s="649"/>
      <c r="BL37" s="649"/>
      <c r="BM37" s="649"/>
      <c r="BN37" s="649"/>
      <c r="BO37" s="649"/>
      <c r="BP37" s="650"/>
      <c r="BQ37" s="614"/>
      <c r="BR37" s="615"/>
      <c r="BS37" s="615"/>
      <c r="BT37" s="615"/>
      <c r="BU37" s="615"/>
      <c r="BV37" s="615"/>
      <c r="BW37" s="615"/>
      <c r="BX37" s="615"/>
      <c r="BY37" s="615"/>
      <c r="BZ37" s="615"/>
      <c r="CA37" s="615"/>
      <c r="CB37" s="616"/>
    </row>
    <row r="38" spans="1:80" ht="12.75">
      <c r="A38" s="520">
        <v>2</v>
      </c>
      <c r="B38" s="521"/>
      <c r="C38" s="521"/>
      <c r="D38" s="522"/>
      <c r="E38" s="605" t="s">
        <v>216</v>
      </c>
      <c r="F38" s="606"/>
      <c r="G38" s="606"/>
      <c r="H38" s="606"/>
      <c r="I38" s="606"/>
      <c r="J38" s="606"/>
      <c r="K38" s="606"/>
      <c r="L38" s="606"/>
      <c r="M38" s="606"/>
      <c r="N38" s="606"/>
      <c r="O38" s="606"/>
      <c r="P38" s="606"/>
      <c r="Q38" s="606"/>
      <c r="R38" s="606"/>
      <c r="S38" s="606"/>
      <c r="T38" s="606"/>
      <c r="U38" s="606"/>
      <c r="V38" s="606"/>
      <c r="W38" s="606"/>
      <c r="X38" s="606"/>
      <c r="Y38" s="606"/>
      <c r="Z38" s="606"/>
      <c r="AA38" s="606"/>
      <c r="AB38" s="606"/>
      <c r="AC38" s="606"/>
      <c r="AD38" s="606"/>
      <c r="AE38" s="606"/>
      <c r="AF38" s="606"/>
      <c r="AG38" s="606"/>
      <c r="AH38" s="606"/>
      <c r="AI38" s="606"/>
      <c r="AJ38" s="606"/>
      <c r="AK38" s="606"/>
      <c r="AL38" s="606"/>
      <c r="AM38" s="606"/>
      <c r="AN38" s="606"/>
      <c r="AO38" s="606"/>
      <c r="AP38" s="606"/>
      <c r="AQ38" s="606"/>
      <c r="AR38" s="606"/>
      <c r="AS38" s="606"/>
      <c r="AT38" s="606"/>
      <c r="AU38" s="606"/>
      <c r="AV38" s="606"/>
      <c r="AW38" s="606"/>
      <c r="AX38" s="606"/>
      <c r="AY38" s="606"/>
      <c r="AZ38" s="606"/>
      <c r="BA38" s="606"/>
      <c r="BB38" s="606"/>
      <c r="BC38" s="606"/>
      <c r="BD38" s="607"/>
      <c r="BE38" s="639" t="s">
        <v>103</v>
      </c>
      <c r="BF38" s="640"/>
      <c r="BG38" s="640"/>
      <c r="BH38" s="640"/>
      <c r="BI38" s="640"/>
      <c r="BJ38" s="640"/>
      <c r="BK38" s="640"/>
      <c r="BL38" s="640"/>
      <c r="BM38" s="640"/>
      <c r="BN38" s="640"/>
      <c r="BO38" s="640"/>
      <c r="BP38" s="641"/>
      <c r="BQ38" s="633">
        <f>BQ40+BQ43</f>
        <v>156056.263</v>
      </c>
      <c r="BR38" s="634"/>
      <c r="BS38" s="634"/>
      <c r="BT38" s="634"/>
      <c r="BU38" s="634"/>
      <c r="BV38" s="634"/>
      <c r="BW38" s="634"/>
      <c r="BX38" s="634"/>
      <c r="BY38" s="634"/>
      <c r="BZ38" s="634"/>
      <c r="CA38" s="634"/>
      <c r="CB38" s="635"/>
    </row>
    <row r="39" spans="1:80" ht="12.75">
      <c r="A39" s="553"/>
      <c r="B39" s="554"/>
      <c r="C39" s="554"/>
      <c r="D39" s="555"/>
      <c r="E39" s="559" t="s">
        <v>217</v>
      </c>
      <c r="F39" s="560"/>
      <c r="G39" s="560"/>
      <c r="H39" s="560"/>
      <c r="I39" s="560"/>
      <c r="J39" s="560"/>
      <c r="K39" s="560"/>
      <c r="L39" s="560"/>
      <c r="M39" s="560"/>
      <c r="N39" s="560"/>
      <c r="O39" s="560"/>
      <c r="P39" s="560"/>
      <c r="Q39" s="560"/>
      <c r="R39" s="560"/>
      <c r="S39" s="560"/>
      <c r="T39" s="560"/>
      <c r="U39" s="560"/>
      <c r="V39" s="560"/>
      <c r="W39" s="560"/>
      <c r="X39" s="560"/>
      <c r="Y39" s="560"/>
      <c r="Z39" s="560"/>
      <c r="AA39" s="560"/>
      <c r="AB39" s="560"/>
      <c r="AC39" s="560"/>
      <c r="AD39" s="560"/>
      <c r="AE39" s="560"/>
      <c r="AF39" s="560"/>
      <c r="AG39" s="560"/>
      <c r="AH39" s="560"/>
      <c r="AI39" s="560"/>
      <c r="AJ39" s="560"/>
      <c r="AK39" s="560"/>
      <c r="AL39" s="560"/>
      <c r="AM39" s="560"/>
      <c r="AN39" s="560"/>
      <c r="AO39" s="560"/>
      <c r="AP39" s="560"/>
      <c r="AQ39" s="560"/>
      <c r="AR39" s="560"/>
      <c r="AS39" s="560"/>
      <c r="AT39" s="560"/>
      <c r="AU39" s="560"/>
      <c r="AV39" s="560"/>
      <c r="AW39" s="560"/>
      <c r="AX39" s="560"/>
      <c r="AY39" s="560"/>
      <c r="AZ39" s="560"/>
      <c r="BA39" s="560"/>
      <c r="BB39" s="560"/>
      <c r="BC39" s="560"/>
      <c r="BD39" s="561"/>
      <c r="BE39" s="642"/>
      <c r="BF39" s="643"/>
      <c r="BG39" s="643"/>
      <c r="BH39" s="643"/>
      <c r="BI39" s="643"/>
      <c r="BJ39" s="643"/>
      <c r="BK39" s="643"/>
      <c r="BL39" s="643"/>
      <c r="BM39" s="643"/>
      <c r="BN39" s="643"/>
      <c r="BO39" s="643"/>
      <c r="BP39" s="644"/>
      <c r="BQ39" s="636"/>
      <c r="BR39" s="637"/>
      <c r="BS39" s="637"/>
      <c r="BT39" s="637"/>
      <c r="BU39" s="637"/>
      <c r="BV39" s="637"/>
      <c r="BW39" s="637"/>
      <c r="BX39" s="637"/>
      <c r="BY39" s="637"/>
      <c r="BZ39" s="637"/>
      <c r="CA39" s="637"/>
      <c r="CB39" s="638"/>
    </row>
    <row r="40" spans="1:80" ht="12.75">
      <c r="A40" s="520" t="s">
        <v>38</v>
      </c>
      <c r="B40" s="521"/>
      <c r="C40" s="521"/>
      <c r="D40" s="522"/>
      <c r="E40" s="596" t="s">
        <v>9</v>
      </c>
      <c r="F40" s="597"/>
      <c r="G40" s="597"/>
      <c r="H40" s="597"/>
      <c r="I40" s="597"/>
      <c r="J40" s="597"/>
      <c r="K40" s="597"/>
      <c r="L40" s="597"/>
      <c r="M40" s="597"/>
      <c r="N40" s="597"/>
      <c r="O40" s="597"/>
      <c r="P40" s="597"/>
      <c r="Q40" s="597"/>
      <c r="R40" s="597"/>
      <c r="S40" s="597"/>
      <c r="T40" s="597"/>
      <c r="U40" s="597"/>
      <c r="V40" s="597"/>
      <c r="W40" s="597"/>
      <c r="X40" s="597"/>
      <c r="Y40" s="597"/>
      <c r="Z40" s="597"/>
      <c r="AA40" s="597"/>
      <c r="AB40" s="597"/>
      <c r="AC40" s="597"/>
      <c r="AD40" s="597"/>
      <c r="AE40" s="597"/>
      <c r="AF40" s="597"/>
      <c r="AG40" s="597"/>
      <c r="AH40" s="597"/>
      <c r="AI40" s="597"/>
      <c r="AJ40" s="597"/>
      <c r="AK40" s="597"/>
      <c r="AL40" s="597"/>
      <c r="AM40" s="597"/>
      <c r="AN40" s="597"/>
      <c r="AO40" s="597"/>
      <c r="AP40" s="597"/>
      <c r="AQ40" s="597"/>
      <c r="AR40" s="597"/>
      <c r="AS40" s="597"/>
      <c r="AT40" s="597"/>
      <c r="AU40" s="597"/>
      <c r="AV40" s="597"/>
      <c r="AW40" s="597"/>
      <c r="AX40" s="597"/>
      <c r="AY40" s="597"/>
      <c r="AZ40" s="597"/>
      <c r="BA40" s="597"/>
      <c r="BB40" s="597"/>
      <c r="BC40" s="597"/>
      <c r="BD40" s="598"/>
      <c r="BE40" s="645">
        <f>BE36</f>
        <v>5034073</v>
      </c>
      <c r="BF40" s="646"/>
      <c r="BG40" s="646"/>
      <c r="BH40" s="646"/>
      <c r="BI40" s="646"/>
      <c r="BJ40" s="646"/>
      <c r="BK40" s="646"/>
      <c r="BL40" s="646"/>
      <c r="BM40" s="646"/>
      <c r="BN40" s="646"/>
      <c r="BO40" s="646"/>
      <c r="BP40" s="647"/>
      <c r="BQ40" s="611">
        <f>BE40*2.9%</f>
        <v>145988.117</v>
      </c>
      <c r="BR40" s="612"/>
      <c r="BS40" s="612"/>
      <c r="BT40" s="612"/>
      <c r="BU40" s="612"/>
      <c r="BV40" s="612"/>
      <c r="BW40" s="612"/>
      <c r="BX40" s="612"/>
      <c r="BY40" s="612"/>
      <c r="BZ40" s="612"/>
      <c r="CA40" s="612"/>
      <c r="CB40" s="613"/>
    </row>
    <row r="41" spans="1:80" ht="12.75">
      <c r="A41" s="517"/>
      <c r="B41" s="518"/>
      <c r="C41" s="518"/>
      <c r="D41" s="519"/>
      <c r="E41" s="623" t="s">
        <v>218</v>
      </c>
      <c r="F41" s="624"/>
      <c r="G41" s="624"/>
      <c r="H41" s="624"/>
      <c r="I41" s="624"/>
      <c r="J41" s="624"/>
      <c r="K41" s="624"/>
      <c r="L41" s="624"/>
      <c r="M41" s="624"/>
      <c r="N41" s="624"/>
      <c r="O41" s="624"/>
      <c r="P41" s="624"/>
      <c r="Q41" s="624"/>
      <c r="R41" s="624"/>
      <c r="S41" s="624"/>
      <c r="T41" s="624"/>
      <c r="U41" s="624"/>
      <c r="V41" s="624"/>
      <c r="W41" s="624"/>
      <c r="X41" s="624"/>
      <c r="Y41" s="624"/>
      <c r="Z41" s="624"/>
      <c r="AA41" s="624"/>
      <c r="AB41" s="624"/>
      <c r="AC41" s="624"/>
      <c r="AD41" s="624"/>
      <c r="AE41" s="624"/>
      <c r="AF41" s="624"/>
      <c r="AG41" s="624"/>
      <c r="AH41" s="624"/>
      <c r="AI41" s="624"/>
      <c r="AJ41" s="624"/>
      <c r="AK41" s="624"/>
      <c r="AL41" s="624"/>
      <c r="AM41" s="624"/>
      <c r="AN41" s="624"/>
      <c r="AO41" s="624"/>
      <c r="AP41" s="624"/>
      <c r="AQ41" s="624"/>
      <c r="AR41" s="624"/>
      <c r="AS41" s="624"/>
      <c r="AT41" s="624"/>
      <c r="AU41" s="624"/>
      <c r="AV41" s="624"/>
      <c r="AW41" s="624"/>
      <c r="AX41" s="624"/>
      <c r="AY41" s="624"/>
      <c r="AZ41" s="624"/>
      <c r="BA41" s="624"/>
      <c r="BB41" s="624"/>
      <c r="BC41" s="624"/>
      <c r="BD41" s="625"/>
      <c r="BE41" s="651"/>
      <c r="BF41" s="652"/>
      <c r="BG41" s="652"/>
      <c r="BH41" s="652"/>
      <c r="BI41" s="652"/>
      <c r="BJ41" s="652"/>
      <c r="BK41" s="652"/>
      <c r="BL41" s="652"/>
      <c r="BM41" s="652"/>
      <c r="BN41" s="652"/>
      <c r="BO41" s="652"/>
      <c r="BP41" s="653"/>
      <c r="BQ41" s="620"/>
      <c r="BR41" s="621"/>
      <c r="BS41" s="621"/>
      <c r="BT41" s="621"/>
      <c r="BU41" s="621"/>
      <c r="BV41" s="621"/>
      <c r="BW41" s="621"/>
      <c r="BX41" s="621"/>
      <c r="BY41" s="621"/>
      <c r="BZ41" s="621"/>
      <c r="CA41" s="621"/>
      <c r="CB41" s="622"/>
    </row>
    <row r="42" spans="1:80" ht="12.75">
      <c r="A42" s="553"/>
      <c r="B42" s="554"/>
      <c r="C42" s="554"/>
      <c r="D42" s="555"/>
      <c r="E42" s="593" t="s">
        <v>287</v>
      </c>
      <c r="F42" s="594"/>
      <c r="G42" s="594"/>
      <c r="H42" s="594"/>
      <c r="I42" s="594"/>
      <c r="J42" s="594"/>
      <c r="K42" s="594"/>
      <c r="L42" s="594"/>
      <c r="M42" s="594"/>
      <c r="N42" s="594"/>
      <c r="O42" s="594"/>
      <c r="P42" s="594"/>
      <c r="Q42" s="594"/>
      <c r="R42" s="594"/>
      <c r="S42" s="594"/>
      <c r="T42" s="594"/>
      <c r="U42" s="594"/>
      <c r="V42" s="594"/>
      <c r="W42" s="594"/>
      <c r="X42" s="594"/>
      <c r="Y42" s="594"/>
      <c r="Z42" s="594"/>
      <c r="AA42" s="594"/>
      <c r="AB42" s="594"/>
      <c r="AC42" s="594"/>
      <c r="AD42" s="594"/>
      <c r="AE42" s="594"/>
      <c r="AF42" s="594"/>
      <c r="AG42" s="594"/>
      <c r="AH42" s="594"/>
      <c r="AI42" s="594"/>
      <c r="AJ42" s="594"/>
      <c r="AK42" s="594"/>
      <c r="AL42" s="594"/>
      <c r="AM42" s="594"/>
      <c r="AN42" s="594"/>
      <c r="AO42" s="594"/>
      <c r="AP42" s="594"/>
      <c r="AQ42" s="594"/>
      <c r="AR42" s="594"/>
      <c r="AS42" s="594"/>
      <c r="AT42" s="594"/>
      <c r="AU42" s="594"/>
      <c r="AV42" s="594"/>
      <c r="AW42" s="594"/>
      <c r="AX42" s="594"/>
      <c r="AY42" s="594"/>
      <c r="AZ42" s="594"/>
      <c r="BA42" s="594"/>
      <c r="BB42" s="594"/>
      <c r="BC42" s="594"/>
      <c r="BD42" s="595"/>
      <c r="BE42" s="648"/>
      <c r="BF42" s="649"/>
      <c r="BG42" s="649"/>
      <c r="BH42" s="649"/>
      <c r="BI42" s="649"/>
      <c r="BJ42" s="649"/>
      <c r="BK42" s="649"/>
      <c r="BL42" s="649"/>
      <c r="BM42" s="649"/>
      <c r="BN42" s="649"/>
      <c r="BO42" s="649"/>
      <c r="BP42" s="650"/>
      <c r="BQ42" s="614"/>
      <c r="BR42" s="615"/>
      <c r="BS42" s="615"/>
      <c r="BT42" s="615"/>
      <c r="BU42" s="615"/>
      <c r="BV42" s="615"/>
      <c r="BW42" s="615"/>
      <c r="BX42" s="615"/>
      <c r="BY42" s="615"/>
      <c r="BZ42" s="615"/>
      <c r="CA42" s="615"/>
      <c r="CB42" s="616"/>
    </row>
    <row r="43" spans="1:80" ht="12.75">
      <c r="A43" s="520" t="s">
        <v>39</v>
      </c>
      <c r="B43" s="521"/>
      <c r="C43" s="521"/>
      <c r="D43" s="522"/>
      <c r="E43" s="596" t="s">
        <v>219</v>
      </c>
      <c r="F43" s="597"/>
      <c r="G43" s="597"/>
      <c r="H43" s="597"/>
      <c r="I43" s="597"/>
      <c r="J43" s="597"/>
      <c r="K43" s="597"/>
      <c r="L43" s="597"/>
      <c r="M43" s="597"/>
      <c r="N43" s="597"/>
      <c r="O43" s="597"/>
      <c r="P43" s="597"/>
      <c r="Q43" s="597"/>
      <c r="R43" s="597"/>
      <c r="S43" s="597"/>
      <c r="T43" s="597"/>
      <c r="U43" s="597"/>
      <c r="V43" s="597"/>
      <c r="W43" s="597"/>
      <c r="X43" s="597"/>
      <c r="Y43" s="597"/>
      <c r="Z43" s="597"/>
      <c r="AA43" s="597"/>
      <c r="AB43" s="597"/>
      <c r="AC43" s="597"/>
      <c r="AD43" s="597"/>
      <c r="AE43" s="597"/>
      <c r="AF43" s="597"/>
      <c r="AG43" s="597"/>
      <c r="AH43" s="597"/>
      <c r="AI43" s="597"/>
      <c r="AJ43" s="597"/>
      <c r="AK43" s="597"/>
      <c r="AL43" s="597"/>
      <c r="AM43" s="597"/>
      <c r="AN43" s="597"/>
      <c r="AO43" s="597"/>
      <c r="AP43" s="597"/>
      <c r="AQ43" s="597"/>
      <c r="AR43" s="597"/>
      <c r="AS43" s="597"/>
      <c r="AT43" s="597"/>
      <c r="AU43" s="597"/>
      <c r="AV43" s="597"/>
      <c r="AW43" s="597"/>
      <c r="AX43" s="597"/>
      <c r="AY43" s="597"/>
      <c r="AZ43" s="597"/>
      <c r="BA43" s="597"/>
      <c r="BB43" s="597"/>
      <c r="BC43" s="597"/>
      <c r="BD43" s="598"/>
      <c r="BE43" s="645">
        <f>BE40</f>
        <v>5034073</v>
      </c>
      <c r="BF43" s="646"/>
      <c r="BG43" s="646"/>
      <c r="BH43" s="646"/>
      <c r="BI43" s="646"/>
      <c r="BJ43" s="646"/>
      <c r="BK43" s="646"/>
      <c r="BL43" s="646"/>
      <c r="BM43" s="646"/>
      <c r="BN43" s="646"/>
      <c r="BO43" s="646"/>
      <c r="BP43" s="647"/>
      <c r="BQ43" s="611">
        <f>BE43*0.2%</f>
        <v>10068.146</v>
      </c>
      <c r="BR43" s="612"/>
      <c r="BS43" s="612"/>
      <c r="BT43" s="612"/>
      <c r="BU43" s="612"/>
      <c r="BV43" s="612"/>
      <c r="BW43" s="612"/>
      <c r="BX43" s="612"/>
      <c r="BY43" s="612"/>
      <c r="BZ43" s="612"/>
      <c r="CA43" s="612"/>
      <c r="CB43" s="613"/>
    </row>
    <row r="44" spans="1:80" ht="12.75">
      <c r="A44" s="553"/>
      <c r="B44" s="554"/>
      <c r="C44" s="554"/>
      <c r="D44" s="555"/>
      <c r="E44" s="593" t="s">
        <v>286</v>
      </c>
      <c r="F44" s="594"/>
      <c r="G44" s="594"/>
      <c r="H44" s="594"/>
      <c r="I44" s="594"/>
      <c r="J44" s="594"/>
      <c r="K44" s="594"/>
      <c r="L44" s="594"/>
      <c r="M44" s="594"/>
      <c r="N44" s="594"/>
      <c r="O44" s="594"/>
      <c r="P44" s="594"/>
      <c r="Q44" s="594"/>
      <c r="R44" s="594"/>
      <c r="S44" s="594"/>
      <c r="T44" s="594"/>
      <c r="U44" s="594"/>
      <c r="V44" s="594"/>
      <c r="W44" s="594"/>
      <c r="X44" s="594"/>
      <c r="Y44" s="594"/>
      <c r="Z44" s="594"/>
      <c r="AA44" s="594"/>
      <c r="AB44" s="594"/>
      <c r="AC44" s="594"/>
      <c r="AD44" s="594"/>
      <c r="AE44" s="594"/>
      <c r="AF44" s="594"/>
      <c r="AG44" s="594"/>
      <c r="AH44" s="594"/>
      <c r="AI44" s="594"/>
      <c r="AJ44" s="594"/>
      <c r="AK44" s="594"/>
      <c r="AL44" s="594"/>
      <c r="AM44" s="594"/>
      <c r="AN44" s="594"/>
      <c r="AO44" s="594"/>
      <c r="AP44" s="594"/>
      <c r="AQ44" s="594"/>
      <c r="AR44" s="594"/>
      <c r="AS44" s="594"/>
      <c r="AT44" s="594"/>
      <c r="AU44" s="594"/>
      <c r="AV44" s="594"/>
      <c r="AW44" s="594"/>
      <c r="AX44" s="594"/>
      <c r="AY44" s="594"/>
      <c r="AZ44" s="594"/>
      <c r="BA44" s="594"/>
      <c r="BB44" s="594"/>
      <c r="BC44" s="594"/>
      <c r="BD44" s="595"/>
      <c r="BE44" s="648"/>
      <c r="BF44" s="649"/>
      <c r="BG44" s="649"/>
      <c r="BH44" s="649"/>
      <c r="BI44" s="649"/>
      <c r="BJ44" s="649"/>
      <c r="BK44" s="649"/>
      <c r="BL44" s="649"/>
      <c r="BM44" s="649"/>
      <c r="BN44" s="649"/>
      <c r="BO44" s="649"/>
      <c r="BP44" s="650"/>
      <c r="BQ44" s="614"/>
      <c r="BR44" s="615"/>
      <c r="BS44" s="615"/>
      <c r="BT44" s="615"/>
      <c r="BU44" s="615"/>
      <c r="BV44" s="615"/>
      <c r="BW44" s="615"/>
      <c r="BX44" s="615"/>
      <c r="BY44" s="615"/>
      <c r="BZ44" s="615"/>
      <c r="CA44" s="615"/>
      <c r="CB44" s="616"/>
    </row>
    <row r="45" spans="1:80" ht="12.75">
      <c r="A45" s="520">
        <v>3</v>
      </c>
      <c r="B45" s="521"/>
      <c r="C45" s="521"/>
      <c r="D45" s="522"/>
      <c r="E45" s="605" t="s">
        <v>220</v>
      </c>
      <c r="F45" s="606"/>
      <c r="G45" s="606"/>
      <c r="H45" s="606"/>
      <c r="I45" s="606"/>
      <c r="J45" s="606"/>
      <c r="K45" s="606"/>
      <c r="L45" s="606"/>
      <c r="M45" s="606"/>
      <c r="N45" s="606"/>
      <c r="O45" s="606"/>
      <c r="P45" s="606"/>
      <c r="Q45" s="606"/>
      <c r="R45" s="606"/>
      <c r="S45" s="606"/>
      <c r="T45" s="606"/>
      <c r="U45" s="606"/>
      <c r="V45" s="606"/>
      <c r="W45" s="606"/>
      <c r="X45" s="606"/>
      <c r="Y45" s="606"/>
      <c r="Z45" s="606"/>
      <c r="AA45" s="606"/>
      <c r="AB45" s="606"/>
      <c r="AC45" s="606"/>
      <c r="AD45" s="606"/>
      <c r="AE45" s="606"/>
      <c r="AF45" s="606"/>
      <c r="AG45" s="606"/>
      <c r="AH45" s="606"/>
      <c r="AI45" s="606"/>
      <c r="AJ45" s="606"/>
      <c r="AK45" s="606"/>
      <c r="AL45" s="606"/>
      <c r="AM45" s="606"/>
      <c r="AN45" s="606"/>
      <c r="AO45" s="606"/>
      <c r="AP45" s="606"/>
      <c r="AQ45" s="606"/>
      <c r="AR45" s="606"/>
      <c r="AS45" s="606"/>
      <c r="AT45" s="606"/>
      <c r="AU45" s="606"/>
      <c r="AV45" s="606"/>
      <c r="AW45" s="606"/>
      <c r="AX45" s="606"/>
      <c r="AY45" s="606"/>
      <c r="AZ45" s="606"/>
      <c r="BA45" s="606"/>
      <c r="BB45" s="606"/>
      <c r="BC45" s="606"/>
      <c r="BD45" s="607"/>
      <c r="BE45" s="645">
        <f>BE43</f>
        <v>5034073</v>
      </c>
      <c r="BF45" s="646"/>
      <c r="BG45" s="646"/>
      <c r="BH45" s="646"/>
      <c r="BI45" s="646"/>
      <c r="BJ45" s="646"/>
      <c r="BK45" s="646"/>
      <c r="BL45" s="646"/>
      <c r="BM45" s="646"/>
      <c r="BN45" s="646"/>
      <c r="BO45" s="646"/>
      <c r="BP45" s="647"/>
      <c r="BQ45" s="633">
        <f>BE45*5.1%</f>
        <v>256737.72299999997</v>
      </c>
      <c r="BR45" s="634"/>
      <c r="BS45" s="634"/>
      <c r="BT45" s="634"/>
      <c r="BU45" s="634"/>
      <c r="BV45" s="634"/>
      <c r="BW45" s="634"/>
      <c r="BX45" s="634"/>
      <c r="BY45" s="634"/>
      <c r="BZ45" s="634"/>
      <c r="CA45" s="634"/>
      <c r="CB45" s="635"/>
    </row>
    <row r="46" spans="1:80" ht="12.75">
      <c r="A46" s="553"/>
      <c r="B46" s="554"/>
      <c r="C46" s="554"/>
      <c r="D46" s="555"/>
      <c r="E46" s="559" t="s">
        <v>288</v>
      </c>
      <c r="F46" s="560"/>
      <c r="G46" s="560"/>
      <c r="H46" s="560"/>
      <c r="I46" s="560"/>
      <c r="J46" s="560"/>
      <c r="K46" s="560"/>
      <c r="L46" s="560"/>
      <c r="M46" s="560"/>
      <c r="N46" s="560"/>
      <c r="O46" s="560"/>
      <c r="P46" s="560"/>
      <c r="Q46" s="560"/>
      <c r="R46" s="560"/>
      <c r="S46" s="560"/>
      <c r="T46" s="560"/>
      <c r="U46" s="560"/>
      <c r="V46" s="560"/>
      <c r="W46" s="560"/>
      <c r="X46" s="560"/>
      <c r="Y46" s="560"/>
      <c r="Z46" s="560"/>
      <c r="AA46" s="560"/>
      <c r="AB46" s="560"/>
      <c r="AC46" s="560"/>
      <c r="AD46" s="560"/>
      <c r="AE46" s="560"/>
      <c r="AF46" s="560"/>
      <c r="AG46" s="560"/>
      <c r="AH46" s="560"/>
      <c r="AI46" s="560"/>
      <c r="AJ46" s="560"/>
      <c r="AK46" s="560"/>
      <c r="AL46" s="560"/>
      <c r="AM46" s="560"/>
      <c r="AN46" s="560"/>
      <c r="AO46" s="560"/>
      <c r="AP46" s="560"/>
      <c r="AQ46" s="560"/>
      <c r="AR46" s="560"/>
      <c r="AS46" s="560"/>
      <c r="AT46" s="560"/>
      <c r="AU46" s="560"/>
      <c r="AV46" s="560"/>
      <c r="AW46" s="560"/>
      <c r="AX46" s="560"/>
      <c r="AY46" s="560"/>
      <c r="AZ46" s="560"/>
      <c r="BA46" s="560"/>
      <c r="BB46" s="560"/>
      <c r="BC46" s="560"/>
      <c r="BD46" s="561"/>
      <c r="BE46" s="648"/>
      <c r="BF46" s="649"/>
      <c r="BG46" s="649"/>
      <c r="BH46" s="649"/>
      <c r="BI46" s="649"/>
      <c r="BJ46" s="649"/>
      <c r="BK46" s="649"/>
      <c r="BL46" s="649"/>
      <c r="BM46" s="649"/>
      <c r="BN46" s="649"/>
      <c r="BO46" s="649"/>
      <c r="BP46" s="650"/>
      <c r="BQ46" s="636"/>
      <c r="BR46" s="637"/>
      <c r="BS46" s="637"/>
      <c r="BT46" s="637"/>
      <c r="BU46" s="637"/>
      <c r="BV46" s="637"/>
      <c r="BW46" s="637"/>
      <c r="BX46" s="637"/>
      <c r="BY46" s="637"/>
      <c r="BZ46" s="637"/>
      <c r="CA46" s="637"/>
      <c r="CB46" s="638"/>
    </row>
    <row r="47" spans="1:80" s="217" customFormat="1" ht="18.75" customHeight="1">
      <c r="A47" s="602"/>
      <c r="B47" s="603"/>
      <c r="C47" s="603"/>
      <c r="D47" s="604"/>
      <c r="E47" s="575" t="s">
        <v>183</v>
      </c>
      <c r="F47" s="576"/>
      <c r="G47" s="576"/>
      <c r="H47" s="576"/>
      <c r="I47" s="576"/>
      <c r="J47" s="576"/>
      <c r="K47" s="576"/>
      <c r="L47" s="576"/>
      <c r="M47" s="576"/>
      <c r="N47" s="576"/>
      <c r="O47" s="576"/>
      <c r="P47" s="576"/>
      <c r="Q47" s="576"/>
      <c r="R47" s="576"/>
      <c r="S47" s="576"/>
      <c r="T47" s="576"/>
      <c r="U47" s="576"/>
      <c r="V47" s="576"/>
      <c r="W47" s="576"/>
      <c r="X47" s="576"/>
      <c r="Y47" s="576"/>
      <c r="Z47" s="576"/>
      <c r="AA47" s="576"/>
      <c r="AB47" s="576"/>
      <c r="AC47" s="576"/>
      <c r="AD47" s="576"/>
      <c r="AE47" s="576"/>
      <c r="AF47" s="576"/>
      <c r="AG47" s="576"/>
      <c r="AH47" s="576"/>
      <c r="AI47" s="576"/>
      <c r="AJ47" s="576"/>
      <c r="AK47" s="576"/>
      <c r="AL47" s="576"/>
      <c r="AM47" s="576"/>
      <c r="AN47" s="576"/>
      <c r="AO47" s="576"/>
      <c r="AP47" s="576"/>
      <c r="AQ47" s="576"/>
      <c r="AR47" s="576"/>
      <c r="AS47" s="576"/>
      <c r="AT47" s="576"/>
      <c r="AU47" s="576"/>
      <c r="AV47" s="576"/>
      <c r="AW47" s="576"/>
      <c r="AX47" s="576"/>
      <c r="AY47" s="576"/>
      <c r="AZ47" s="576"/>
      <c r="BA47" s="576"/>
      <c r="BB47" s="576"/>
      <c r="BC47" s="576"/>
      <c r="BD47" s="577"/>
      <c r="BE47" s="602" t="s">
        <v>103</v>
      </c>
      <c r="BF47" s="603"/>
      <c r="BG47" s="603"/>
      <c r="BH47" s="603"/>
      <c r="BI47" s="603"/>
      <c r="BJ47" s="603"/>
      <c r="BK47" s="603"/>
      <c r="BL47" s="603"/>
      <c r="BM47" s="603"/>
      <c r="BN47" s="603"/>
      <c r="BO47" s="603"/>
      <c r="BP47" s="604"/>
      <c r="BQ47" s="617">
        <f>BQ35+BQ38+BQ45-0.05</f>
        <v>1520289.996</v>
      </c>
      <c r="BR47" s="618"/>
      <c r="BS47" s="618"/>
      <c r="BT47" s="618"/>
      <c r="BU47" s="618"/>
      <c r="BV47" s="618"/>
      <c r="BW47" s="618"/>
      <c r="BX47" s="618"/>
      <c r="BY47" s="618"/>
      <c r="BZ47" s="618"/>
      <c r="CA47" s="618"/>
      <c r="CB47" s="619"/>
    </row>
    <row r="48" s="218" customFormat="1" ht="12.75"/>
    <row r="49" spans="1:80" s="199" customFormat="1" ht="11.25">
      <c r="A49" s="562" t="s">
        <v>221</v>
      </c>
      <c r="B49" s="562"/>
      <c r="C49" s="562"/>
      <c r="D49" s="562"/>
      <c r="E49" s="562"/>
      <c r="F49" s="562"/>
      <c r="G49" s="562"/>
      <c r="H49" s="562"/>
      <c r="I49" s="562"/>
      <c r="J49" s="562"/>
      <c r="K49" s="562"/>
      <c r="L49" s="562"/>
      <c r="M49" s="562"/>
      <c r="N49" s="562"/>
      <c r="O49" s="562"/>
      <c r="P49" s="562"/>
      <c r="Q49" s="562"/>
      <c r="R49" s="562"/>
      <c r="S49" s="562"/>
      <c r="T49" s="562"/>
      <c r="U49" s="562"/>
      <c r="V49" s="562"/>
      <c r="W49" s="562"/>
      <c r="X49" s="562"/>
      <c r="Y49" s="562"/>
      <c r="Z49" s="562"/>
      <c r="AA49" s="562"/>
      <c r="AB49" s="562"/>
      <c r="AC49" s="562"/>
      <c r="AD49" s="562"/>
      <c r="AE49" s="562"/>
      <c r="AF49" s="562"/>
      <c r="AG49" s="562"/>
      <c r="AH49" s="562"/>
      <c r="AI49" s="562"/>
      <c r="AJ49" s="562"/>
      <c r="AK49" s="562"/>
      <c r="AL49" s="562"/>
      <c r="AM49" s="562"/>
      <c r="AN49" s="562"/>
      <c r="AO49" s="562"/>
      <c r="AP49" s="562"/>
      <c r="AQ49" s="562"/>
      <c r="AR49" s="562"/>
      <c r="AS49" s="562"/>
      <c r="AT49" s="562"/>
      <c r="AU49" s="562"/>
      <c r="AV49" s="562"/>
      <c r="AW49" s="562"/>
      <c r="AX49" s="562"/>
      <c r="AY49" s="562"/>
      <c r="AZ49" s="562"/>
      <c r="BA49" s="562"/>
      <c r="BB49" s="562"/>
      <c r="BC49" s="562"/>
      <c r="BD49" s="562"/>
      <c r="BE49" s="562"/>
      <c r="BF49" s="562"/>
      <c r="BG49" s="562"/>
      <c r="BH49" s="562"/>
      <c r="BI49" s="562"/>
      <c r="BJ49" s="562"/>
      <c r="BK49" s="562"/>
      <c r="BL49" s="562"/>
      <c r="BM49" s="562"/>
      <c r="BN49" s="562"/>
      <c r="BO49" s="562"/>
      <c r="BP49" s="562"/>
      <c r="BQ49" s="562"/>
      <c r="BR49" s="562"/>
      <c r="BS49" s="562"/>
      <c r="BT49" s="562"/>
      <c r="BU49" s="562"/>
      <c r="BV49" s="562"/>
      <c r="BW49" s="562"/>
      <c r="BX49" s="562"/>
      <c r="BY49" s="562"/>
      <c r="BZ49" s="562"/>
      <c r="CA49" s="562"/>
      <c r="CB49" s="562"/>
    </row>
    <row r="50" spans="1:80" s="199" customFormat="1" ht="11.25">
      <c r="A50" s="562"/>
      <c r="B50" s="562"/>
      <c r="C50" s="562"/>
      <c r="D50" s="562"/>
      <c r="E50" s="562"/>
      <c r="F50" s="562"/>
      <c r="G50" s="562"/>
      <c r="H50" s="562"/>
      <c r="I50" s="562"/>
      <c r="J50" s="562"/>
      <c r="K50" s="562"/>
      <c r="L50" s="562"/>
      <c r="M50" s="562"/>
      <c r="N50" s="562"/>
      <c r="O50" s="562"/>
      <c r="P50" s="562"/>
      <c r="Q50" s="562"/>
      <c r="R50" s="562"/>
      <c r="S50" s="562"/>
      <c r="T50" s="562"/>
      <c r="U50" s="562"/>
      <c r="V50" s="562"/>
      <c r="W50" s="562"/>
      <c r="X50" s="562"/>
      <c r="Y50" s="562"/>
      <c r="Z50" s="562"/>
      <c r="AA50" s="562"/>
      <c r="AB50" s="562"/>
      <c r="AC50" s="562"/>
      <c r="AD50" s="562"/>
      <c r="AE50" s="562"/>
      <c r="AF50" s="562"/>
      <c r="AG50" s="562"/>
      <c r="AH50" s="562"/>
      <c r="AI50" s="562"/>
      <c r="AJ50" s="562"/>
      <c r="AK50" s="562"/>
      <c r="AL50" s="562"/>
      <c r="AM50" s="562"/>
      <c r="AN50" s="562"/>
      <c r="AO50" s="562"/>
      <c r="AP50" s="562"/>
      <c r="AQ50" s="562"/>
      <c r="AR50" s="562"/>
      <c r="AS50" s="562"/>
      <c r="AT50" s="562"/>
      <c r="AU50" s="562"/>
      <c r="AV50" s="562"/>
      <c r="AW50" s="562"/>
      <c r="AX50" s="562"/>
      <c r="AY50" s="562"/>
      <c r="AZ50" s="562"/>
      <c r="BA50" s="562"/>
      <c r="BB50" s="562"/>
      <c r="BC50" s="562"/>
      <c r="BD50" s="562"/>
      <c r="BE50" s="562"/>
      <c r="BF50" s="562"/>
      <c r="BG50" s="562"/>
      <c r="BH50" s="562"/>
      <c r="BI50" s="562"/>
      <c r="BJ50" s="562"/>
      <c r="BK50" s="562"/>
      <c r="BL50" s="562"/>
      <c r="BM50" s="562"/>
      <c r="BN50" s="562"/>
      <c r="BO50" s="562"/>
      <c r="BP50" s="562"/>
      <c r="BQ50" s="562"/>
      <c r="BR50" s="562"/>
      <c r="BS50" s="562"/>
      <c r="BT50" s="562"/>
      <c r="BU50" s="562"/>
      <c r="BV50" s="562"/>
      <c r="BW50" s="562"/>
      <c r="BX50" s="562"/>
      <c r="BY50" s="562"/>
      <c r="BZ50" s="562"/>
      <c r="CA50" s="562"/>
      <c r="CB50" s="562"/>
    </row>
    <row r="51" spans="1:80" s="199" customFormat="1" ht="11.25">
      <c r="A51" s="562"/>
      <c r="B51" s="562"/>
      <c r="C51" s="562"/>
      <c r="D51" s="562"/>
      <c r="E51" s="562"/>
      <c r="F51" s="562"/>
      <c r="G51" s="562"/>
      <c r="H51" s="562"/>
      <c r="I51" s="562"/>
      <c r="J51" s="562"/>
      <c r="K51" s="562"/>
      <c r="L51" s="562"/>
      <c r="M51" s="562"/>
      <c r="N51" s="562"/>
      <c r="O51" s="562"/>
      <c r="P51" s="562"/>
      <c r="Q51" s="562"/>
      <c r="R51" s="562"/>
      <c r="S51" s="562"/>
      <c r="T51" s="562"/>
      <c r="U51" s="562"/>
      <c r="V51" s="562"/>
      <c r="W51" s="562"/>
      <c r="X51" s="562"/>
      <c r="Y51" s="562"/>
      <c r="Z51" s="562"/>
      <c r="AA51" s="562"/>
      <c r="AB51" s="562"/>
      <c r="AC51" s="562"/>
      <c r="AD51" s="562"/>
      <c r="AE51" s="562"/>
      <c r="AF51" s="562"/>
      <c r="AG51" s="562"/>
      <c r="AH51" s="562"/>
      <c r="AI51" s="562"/>
      <c r="AJ51" s="562"/>
      <c r="AK51" s="562"/>
      <c r="AL51" s="562"/>
      <c r="AM51" s="562"/>
      <c r="AN51" s="562"/>
      <c r="AO51" s="562"/>
      <c r="AP51" s="562"/>
      <c r="AQ51" s="562"/>
      <c r="AR51" s="562"/>
      <c r="AS51" s="562"/>
      <c r="AT51" s="562"/>
      <c r="AU51" s="562"/>
      <c r="AV51" s="562"/>
      <c r="AW51" s="562"/>
      <c r="AX51" s="562"/>
      <c r="AY51" s="562"/>
      <c r="AZ51" s="562"/>
      <c r="BA51" s="562"/>
      <c r="BB51" s="562"/>
      <c r="BC51" s="562"/>
      <c r="BD51" s="562"/>
      <c r="BE51" s="562"/>
      <c r="BF51" s="562"/>
      <c r="BG51" s="562"/>
      <c r="BH51" s="562"/>
      <c r="BI51" s="562"/>
      <c r="BJ51" s="562"/>
      <c r="BK51" s="562"/>
      <c r="BL51" s="562"/>
      <c r="BM51" s="562"/>
      <c r="BN51" s="562"/>
      <c r="BO51" s="562"/>
      <c r="BP51" s="562"/>
      <c r="BQ51" s="562"/>
      <c r="BR51" s="562"/>
      <c r="BS51" s="562"/>
      <c r="BT51" s="562"/>
      <c r="BU51" s="562"/>
      <c r="BV51" s="562"/>
      <c r="BW51" s="562"/>
      <c r="BX51" s="562"/>
      <c r="BY51" s="562"/>
      <c r="BZ51" s="562"/>
      <c r="CA51" s="562"/>
      <c r="CB51" s="562"/>
    </row>
    <row r="53" spans="1:80" ht="12.75">
      <c r="A53" s="248" t="s">
        <v>312</v>
      </c>
      <c r="B53" s="248"/>
      <c r="C53" s="248"/>
      <c r="D53" s="248"/>
      <c r="E53" s="249"/>
      <c r="F53" s="249"/>
      <c r="G53" s="249"/>
      <c r="H53" s="249"/>
      <c r="I53" s="249"/>
      <c r="J53" s="249"/>
      <c r="K53" s="249"/>
      <c r="L53" s="249"/>
      <c r="M53" s="249"/>
      <c r="N53" s="249"/>
      <c r="O53" s="544">
        <f>BQ47</f>
        <v>1520289.996</v>
      </c>
      <c r="P53" s="544"/>
      <c r="Q53" s="544"/>
      <c r="R53" s="544"/>
      <c r="S53" s="544"/>
      <c r="T53" s="544"/>
      <c r="U53" s="544"/>
      <c r="V53" s="544"/>
      <c r="W53" s="544"/>
      <c r="X53" s="544"/>
      <c r="Y53" s="544"/>
      <c r="Z53" s="544"/>
      <c r="AA53" s="544"/>
      <c r="AB53" s="544"/>
      <c r="AC53" s="544"/>
      <c r="AD53" s="544"/>
      <c r="AE53" s="203"/>
      <c r="AF53" s="203"/>
      <c r="AG53" s="203"/>
      <c r="AH53" s="203"/>
      <c r="AI53" s="203"/>
      <c r="AJ53" s="203"/>
      <c r="AK53" s="203"/>
      <c r="AL53" s="203"/>
      <c r="AM53" s="203"/>
      <c r="AN53" s="203"/>
      <c r="AO53" s="203"/>
      <c r="AP53" s="203"/>
      <c r="AQ53" s="203"/>
      <c r="AR53" s="203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216"/>
      <c r="BO53" s="216"/>
      <c r="BP53" s="216"/>
      <c r="BQ53" s="216"/>
      <c r="BR53" s="216"/>
      <c r="BS53" s="216"/>
      <c r="BT53" s="216"/>
      <c r="BU53" s="216"/>
      <c r="BV53" s="216"/>
      <c r="BW53" s="216"/>
      <c r="BX53" s="216"/>
      <c r="BY53" s="216"/>
      <c r="BZ53" s="216"/>
      <c r="CA53" s="216"/>
      <c r="CB53" s="216"/>
    </row>
    <row r="55" spans="1:31" ht="12.75">
      <c r="A55" s="8" t="str">
        <f>'пфхд прил1'!F7</f>
        <v>Заведующий  МДОАУ № 11</v>
      </c>
      <c r="AE55" s="8" t="str">
        <f>'пфхд прил1'!F10</f>
        <v>В.А. Бацаева</v>
      </c>
    </row>
    <row r="58" spans="1:31" ht="12.75">
      <c r="A58" s="8" t="s">
        <v>280</v>
      </c>
      <c r="AE58" s="8" t="str">
        <f>'210 край'!AE42</f>
        <v>О.В. Петрова</v>
      </c>
    </row>
  </sheetData>
  <sheetProtection/>
  <mergeCells count="156">
    <mergeCell ref="BG6:BO6"/>
    <mergeCell ref="BP6:CB6"/>
    <mergeCell ref="T2:CB2"/>
    <mergeCell ref="AH4:CB4"/>
    <mergeCell ref="A1:CB1"/>
    <mergeCell ref="A6:D6"/>
    <mergeCell ref="E6:AI6"/>
    <mergeCell ref="AJ6:AW6"/>
    <mergeCell ref="AX6:BF6"/>
    <mergeCell ref="BG8:BO8"/>
    <mergeCell ref="BP8:CB8"/>
    <mergeCell ref="AX7:BF7"/>
    <mergeCell ref="BG7:BO7"/>
    <mergeCell ref="BP7:CB7"/>
    <mergeCell ref="A8:D8"/>
    <mergeCell ref="E8:AI8"/>
    <mergeCell ref="AJ8:AW8"/>
    <mergeCell ref="A9:D9"/>
    <mergeCell ref="E9:AI9"/>
    <mergeCell ref="AJ9:AW9"/>
    <mergeCell ref="BE16:BO16"/>
    <mergeCell ref="AU16:BD16"/>
    <mergeCell ref="BP12:CB12"/>
    <mergeCell ref="AX9:BF9"/>
    <mergeCell ref="A7:D7"/>
    <mergeCell ref="E7:AI7"/>
    <mergeCell ref="AJ7:AW7"/>
    <mergeCell ref="AX8:BF8"/>
    <mergeCell ref="A10:D10"/>
    <mergeCell ref="E10:AI10"/>
    <mergeCell ref="AX10:BF10"/>
    <mergeCell ref="A11:D11"/>
    <mergeCell ref="E11:AI11"/>
    <mergeCell ref="A12:D12"/>
    <mergeCell ref="E12:AI12"/>
    <mergeCell ref="AJ11:AW11"/>
    <mergeCell ref="AX11:BF11"/>
    <mergeCell ref="AJ12:AW12"/>
    <mergeCell ref="AX12:BF12"/>
    <mergeCell ref="AJ10:AW10"/>
    <mergeCell ref="AJ20:AT20"/>
    <mergeCell ref="A17:D17"/>
    <mergeCell ref="AJ18:AT18"/>
    <mergeCell ref="BP9:CB9"/>
    <mergeCell ref="BG10:BO10"/>
    <mergeCell ref="BP10:CB10"/>
    <mergeCell ref="BG11:BO11"/>
    <mergeCell ref="BP11:CB11"/>
    <mergeCell ref="BG9:BO9"/>
    <mergeCell ref="A18:D18"/>
    <mergeCell ref="BP20:CB20"/>
    <mergeCell ref="E19:AI19"/>
    <mergeCell ref="O53:AD53"/>
    <mergeCell ref="A49:CB51"/>
    <mergeCell ref="BP16:CB16"/>
    <mergeCell ref="AU17:BD17"/>
    <mergeCell ref="AJ17:AT17"/>
    <mergeCell ref="E17:AI17"/>
    <mergeCell ref="BE18:BO18"/>
    <mergeCell ref="BP18:CB18"/>
    <mergeCell ref="AU18:BD18"/>
    <mergeCell ref="AU19:BD19"/>
    <mergeCell ref="BG12:BO12"/>
    <mergeCell ref="A14:CB14"/>
    <mergeCell ref="A16:D16"/>
    <mergeCell ref="E16:AI16"/>
    <mergeCell ref="AJ16:AT16"/>
    <mergeCell ref="E18:AI18"/>
    <mergeCell ref="BE17:BO17"/>
    <mergeCell ref="BP17:CB17"/>
    <mergeCell ref="BE21:BO21"/>
    <mergeCell ref="BP21:CB21"/>
    <mergeCell ref="AJ19:AT19"/>
    <mergeCell ref="A19:D19"/>
    <mergeCell ref="BE19:BO19"/>
    <mergeCell ref="BP19:CB19"/>
    <mergeCell ref="A20:D20"/>
    <mergeCell ref="E20:AI20"/>
    <mergeCell ref="AU20:BD20"/>
    <mergeCell ref="BE20:BO20"/>
    <mergeCell ref="BE22:BO22"/>
    <mergeCell ref="BP22:CB22"/>
    <mergeCell ref="A21:D21"/>
    <mergeCell ref="E21:AI21"/>
    <mergeCell ref="A22:D22"/>
    <mergeCell ref="E22:AI22"/>
    <mergeCell ref="AJ22:AT22"/>
    <mergeCell ref="AU22:BD22"/>
    <mergeCell ref="AJ21:AT21"/>
    <mergeCell ref="AU21:BD21"/>
    <mergeCell ref="A26:CB26"/>
    <mergeCell ref="A23:D23"/>
    <mergeCell ref="E23:AI23"/>
    <mergeCell ref="AJ23:AT23"/>
    <mergeCell ref="AU23:BD23"/>
    <mergeCell ref="BE23:BO23"/>
    <mergeCell ref="BP23:CB23"/>
    <mergeCell ref="A25:CB25"/>
    <mergeCell ref="A27:CB27"/>
    <mergeCell ref="A29:D29"/>
    <mergeCell ref="E29:BD29"/>
    <mergeCell ref="BE29:BP29"/>
    <mergeCell ref="BQ29:CB29"/>
    <mergeCell ref="BQ31:CB31"/>
    <mergeCell ref="A30:D30"/>
    <mergeCell ref="E30:BD30"/>
    <mergeCell ref="BE30:BP30"/>
    <mergeCell ref="BQ30:CB30"/>
    <mergeCell ref="A32:D32"/>
    <mergeCell ref="E32:BD32"/>
    <mergeCell ref="BE32:BP32"/>
    <mergeCell ref="A31:D31"/>
    <mergeCell ref="E31:BD31"/>
    <mergeCell ref="BE31:BP31"/>
    <mergeCell ref="BQ32:CB32"/>
    <mergeCell ref="A33:D33"/>
    <mergeCell ref="E33:BD33"/>
    <mergeCell ref="BE33:BP33"/>
    <mergeCell ref="BQ33:CB33"/>
    <mergeCell ref="BQ36:CB37"/>
    <mergeCell ref="A35:D35"/>
    <mergeCell ref="E35:BD35"/>
    <mergeCell ref="BE35:BP35"/>
    <mergeCell ref="BE36:BP37"/>
    <mergeCell ref="A38:D39"/>
    <mergeCell ref="E38:BD38"/>
    <mergeCell ref="E42:BD42"/>
    <mergeCell ref="E41:BD41"/>
    <mergeCell ref="A40:D42"/>
    <mergeCell ref="E40:BD40"/>
    <mergeCell ref="A45:D46"/>
    <mergeCell ref="A47:D47"/>
    <mergeCell ref="E47:BD47"/>
    <mergeCell ref="E44:BD44"/>
    <mergeCell ref="E46:BD46"/>
    <mergeCell ref="E45:BD45"/>
    <mergeCell ref="A43:D44"/>
    <mergeCell ref="E43:BD43"/>
    <mergeCell ref="BE47:BP47"/>
    <mergeCell ref="BQ47:CB47"/>
    <mergeCell ref="BQ43:CB44"/>
    <mergeCell ref="BQ40:CB42"/>
    <mergeCell ref="BE43:BP44"/>
    <mergeCell ref="BE40:BP42"/>
    <mergeCell ref="BQ45:CB46"/>
    <mergeCell ref="BE45:BP46"/>
    <mergeCell ref="A34:BD34"/>
    <mergeCell ref="BE34:BP34"/>
    <mergeCell ref="BQ34:CB34"/>
    <mergeCell ref="BQ38:CB39"/>
    <mergeCell ref="E39:BD39"/>
    <mergeCell ref="BE38:BP39"/>
    <mergeCell ref="BQ35:CB35"/>
    <mergeCell ref="A36:D37"/>
    <mergeCell ref="E37:BD37"/>
    <mergeCell ref="E36:BD36"/>
  </mergeCells>
  <printOptions/>
  <pageMargins left="0.7874015748031497" right="0.1968503937007874" top="0.3937007874015748" bottom="0.1968503937007874" header="0" footer="0"/>
  <pageSetup fitToHeight="1" fitToWidth="1"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CB56"/>
  <sheetViews>
    <sheetView view="pageBreakPreview" zoomScale="90" zoomScaleSheetLayoutView="90" zoomScalePageLayoutView="0" workbookViewId="0" topLeftCell="A13">
      <selection activeCell="BJ26" sqref="BJ26:CB26"/>
    </sheetView>
  </sheetViews>
  <sheetFormatPr defaultColWidth="1.1484375" defaultRowHeight="12.75"/>
  <cols>
    <col min="1" max="1" width="7.421875" style="8" bestFit="1" customWidth="1"/>
    <col min="2" max="30" width="1.1484375" style="8" customWidth="1"/>
    <col min="31" max="31" width="7.421875" style="8" bestFit="1" customWidth="1"/>
    <col min="32" max="16384" width="1.1484375" style="8" customWidth="1"/>
  </cols>
  <sheetData>
    <row r="1" spans="1:80" s="194" customFormat="1" ht="15.75">
      <c r="A1" s="523" t="s">
        <v>222</v>
      </c>
      <c r="B1" s="523"/>
      <c r="C1" s="523"/>
      <c r="D1" s="523"/>
      <c r="E1" s="523"/>
      <c r="F1" s="523"/>
      <c r="G1" s="523"/>
      <c r="H1" s="523"/>
      <c r="I1" s="523"/>
      <c r="J1" s="523"/>
      <c r="K1" s="523"/>
      <c r="L1" s="523"/>
      <c r="M1" s="523"/>
      <c r="N1" s="523"/>
      <c r="O1" s="523"/>
      <c r="P1" s="523"/>
      <c r="Q1" s="523"/>
      <c r="R1" s="523"/>
      <c r="S1" s="523"/>
      <c r="T1" s="523"/>
      <c r="U1" s="523"/>
      <c r="V1" s="523"/>
      <c r="W1" s="523"/>
      <c r="X1" s="523"/>
      <c r="Y1" s="523"/>
      <c r="Z1" s="523"/>
      <c r="AA1" s="523"/>
      <c r="AB1" s="523"/>
      <c r="AC1" s="523"/>
      <c r="AD1" s="523"/>
      <c r="AE1" s="523"/>
      <c r="AF1" s="523"/>
      <c r="AG1" s="523"/>
      <c r="AH1" s="523"/>
      <c r="AI1" s="523"/>
      <c r="AJ1" s="523"/>
      <c r="AK1" s="523"/>
      <c r="AL1" s="523"/>
      <c r="AM1" s="523"/>
      <c r="AN1" s="523"/>
      <c r="AO1" s="523"/>
      <c r="AP1" s="523"/>
      <c r="AQ1" s="523"/>
      <c r="AR1" s="523"/>
      <c r="AS1" s="523"/>
      <c r="AT1" s="523"/>
      <c r="AU1" s="523"/>
      <c r="AV1" s="523"/>
      <c r="AW1" s="523"/>
      <c r="AX1" s="523"/>
      <c r="AY1" s="523"/>
      <c r="AZ1" s="523"/>
      <c r="BA1" s="523"/>
      <c r="BB1" s="523"/>
      <c r="BC1" s="523"/>
      <c r="BD1" s="523"/>
      <c r="BE1" s="523"/>
      <c r="BF1" s="523"/>
      <c r="BG1" s="523"/>
      <c r="BH1" s="523"/>
      <c r="BI1" s="523"/>
      <c r="BJ1" s="523"/>
      <c r="BK1" s="523"/>
      <c r="BL1" s="523"/>
      <c r="BM1" s="523"/>
      <c r="BN1" s="523"/>
      <c r="BO1" s="523"/>
      <c r="BP1" s="523"/>
      <c r="BQ1" s="523"/>
      <c r="BR1" s="523"/>
      <c r="BS1" s="523"/>
      <c r="BT1" s="523"/>
      <c r="BU1" s="523"/>
      <c r="BV1" s="523"/>
      <c r="BW1" s="523"/>
      <c r="BX1" s="523"/>
      <c r="BY1" s="523"/>
      <c r="BZ1" s="523"/>
      <c r="CA1" s="523"/>
      <c r="CB1" s="523"/>
    </row>
    <row r="2" spans="1:80" s="196" customFormat="1" ht="9.75">
      <c r="A2" s="195"/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195"/>
      <c r="Y2" s="195"/>
      <c r="Z2" s="195"/>
      <c r="AA2" s="195"/>
      <c r="AB2" s="195"/>
      <c r="AC2" s="195"/>
      <c r="AD2" s="195"/>
      <c r="AE2" s="195"/>
      <c r="AF2" s="195"/>
      <c r="AG2" s="195"/>
      <c r="AH2" s="195"/>
      <c r="AI2" s="195"/>
      <c r="AJ2" s="195"/>
      <c r="AK2" s="195"/>
      <c r="AL2" s="195"/>
      <c r="AM2" s="195"/>
      <c r="AN2" s="195"/>
      <c r="AO2" s="195"/>
      <c r="AP2" s="195"/>
      <c r="AQ2" s="195"/>
      <c r="AR2" s="195"/>
      <c r="AS2" s="195"/>
      <c r="AT2" s="195"/>
      <c r="AU2" s="195"/>
      <c r="AV2" s="195"/>
      <c r="AW2" s="195"/>
      <c r="AX2" s="195"/>
      <c r="AY2" s="195"/>
      <c r="AZ2" s="195"/>
      <c r="BA2" s="195"/>
      <c r="BB2" s="195"/>
      <c r="BC2" s="195"/>
      <c r="BD2" s="195"/>
      <c r="BE2" s="195"/>
      <c r="BF2" s="195"/>
      <c r="BG2" s="195"/>
      <c r="BH2" s="195"/>
      <c r="BI2" s="195"/>
      <c r="BJ2" s="195"/>
      <c r="BK2" s="195"/>
      <c r="BL2" s="195"/>
      <c r="BM2" s="195"/>
      <c r="BN2" s="195"/>
      <c r="BO2" s="195"/>
      <c r="BP2" s="195"/>
      <c r="BQ2" s="195"/>
      <c r="BR2" s="195"/>
      <c r="BS2" s="195"/>
      <c r="BT2" s="195"/>
      <c r="BU2" s="195"/>
      <c r="BV2" s="195"/>
      <c r="BW2" s="195"/>
      <c r="BX2" s="195"/>
      <c r="BY2" s="195"/>
      <c r="BZ2" s="195"/>
      <c r="CA2" s="195"/>
      <c r="CB2" s="195"/>
    </row>
    <row r="3" spans="1:80" s="194" customFormat="1" ht="15.75">
      <c r="A3" s="194" t="s">
        <v>159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654"/>
      <c r="T3" s="654"/>
      <c r="U3" s="654"/>
      <c r="V3" s="654"/>
      <c r="W3" s="654"/>
      <c r="X3" s="654"/>
      <c r="Y3" s="654"/>
      <c r="Z3" s="654"/>
      <c r="AA3" s="654"/>
      <c r="AB3" s="654"/>
      <c r="AC3" s="654"/>
      <c r="AD3" s="654"/>
      <c r="AE3" s="654"/>
      <c r="AF3" s="654"/>
      <c r="AG3" s="654"/>
      <c r="AH3" s="654"/>
      <c r="AI3" s="654"/>
      <c r="AJ3" s="654"/>
      <c r="AK3" s="654"/>
      <c r="AL3" s="654"/>
      <c r="AM3" s="654"/>
      <c r="AN3" s="654"/>
      <c r="AO3" s="654"/>
      <c r="AP3" s="654"/>
      <c r="AQ3" s="654"/>
      <c r="AR3" s="654"/>
      <c r="AS3" s="654"/>
      <c r="AT3" s="654"/>
      <c r="AU3" s="654"/>
      <c r="AV3" s="654"/>
      <c r="AW3" s="654"/>
      <c r="AX3" s="654"/>
      <c r="AY3" s="654"/>
      <c r="AZ3" s="654"/>
      <c r="BA3" s="654"/>
      <c r="BB3" s="654"/>
      <c r="BC3" s="654"/>
      <c r="BD3" s="654"/>
      <c r="BE3" s="654"/>
      <c r="BF3" s="654"/>
      <c r="BG3" s="654"/>
      <c r="BH3" s="654"/>
      <c r="BI3" s="654"/>
      <c r="BJ3" s="654"/>
      <c r="BK3" s="654"/>
      <c r="BL3" s="654"/>
      <c r="BM3" s="654"/>
      <c r="BN3" s="654"/>
      <c r="BO3" s="654"/>
      <c r="BP3" s="654"/>
      <c r="BQ3" s="654"/>
      <c r="BR3" s="654"/>
      <c r="BS3" s="654"/>
      <c r="BT3" s="654"/>
      <c r="BU3" s="654"/>
      <c r="BV3" s="654"/>
      <c r="BW3" s="654"/>
      <c r="BX3" s="654"/>
      <c r="BY3" s="654"/>
      <c r="BZ3" s="654"/>
      <c r="CA3" s="654"/>
      <c r="CB3" s="654"/>
    </row>
    <row r="4" spans="1:80" s="196" customFormat="1" ht="9.75">
      <c r="A4" s="195"/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195"/>
      <c r="S4" s="195"/>
      <c r="T4" s="195"/>
      <c r="U4" s="195"/>
      <c r="V4" s="195"/>
      <c r="W4" s="195"/>
      <c r="X4" s="195"/>
      <c r="Y4" s="195"/>
      <c r="Z4" s="195"/>
      <c r="AA4" s="195"/>
      <c r="AB4" s="195"/>
      <c r="AC4" s="195"/>
      <c r="AD4" s="195"/>
      <c r="AE4" s="195"/>
      <c r="AF4" s="195"/>
      <c r="AG4" s="195"/>
      <c r="AH4" s="195"/>
      <c r="AI4" s="195"/>
      <c r="AJ4" s="195"/>
      <c r="AK4" s="195"/>
      <c r="AL4" s="195"/>
      <c r="AM4" s="195"/>
      <c r="AN4" s="195"/>
      <c r="AO4" s="195"/>
      <c r="AP4" s="195"/>
      <c r="AQ4" s="195"/>
      <c r="AR4" s="195"/>
      <c r="AS4" s="195"/>
      <c r="AT4" s="195"/>
      <c r="AU4" s="195"/>
      <c r="AV4" s="195"/>
      <c r="AW4" s="195"/>
      <c r="AX4" s="195"/>
      <c r="AY4" s="195"/>
      <c r="AZ4" s="195"/>
      <c r="BA4" s="195"/>
      <c r="BB4" s="195"/>
      <c r="BC4" s="195"/>
      <c r="BD4" s="195"/>
      <c r="BE4" s="195"/>
      <c r="BF4" s="195"/>
      <c r="BG4" s="195"/>
      <c r="BH4" s="195"/>
      <c r="BI4" s="195"/>
      <c r="BJ4" s="195"/>
      <c r="BK4" s="195"/>
      <c r="BL4" s="195"/>
      <c r="BM4" s="195"/>
      <c r="BN4" s="195"/>
      <c r="BO4" s="195"/>
      <c r="BP4" s="195"/>
      <c r="BQ4" s="195"/>
      <c r="BR4" s="195"/>
      <c r="BS4" s="195"/>
      <c r="BT4" s="195"/>
      <c r="BU4" s="195"/>
      <c r="BV4" s="195"/>
      <c r="BW4" s="195"/>
      <c r="BX4" s="195"/>
      <c r="BY4" s="195"/>
      <c r="BZ4" s="195"/>
      <c r="CA4" s="195"/>
      <c r="CB4" s="195"/>
    </row>
    <row r="5" spans="1:80" s="194" customFormat="1" ht="15.75">
      <c r="A5" s="194" t="s">
        <v>160</v>
      </c>
      <c r="B5" s="193"/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193"/>
      <c r="R5" s="193"/>
      <c r="S5" s="193"/>
      <c r="T5" s="193"/>
      <c r="U5" s="193"/>
      <c r="V5" s="193"/>
      <c r="W5" s="193"/>
      <c r="X5" s="193"/>
      <c r="Y5" s="193"/>
      <c r="Z5" s="193"/>
      <c r="AA5" s="193"/>
      <c r="AB5" s="193"/>
      <c r="AC5" s="193"/>
      <c r="AD5" s="193"/>
      <c r="AE5" s="193"/>
      <c r="AF5" s="193"/>
      <c r="AG5" s="193"/>
      <c r="AH5" s="391"/>
      <c r="AI5" s="391"/>
      <c r="AJ5" s="391"/>
      <c r="AK5" s="391"/>
      <c r="AL5" s="391"/>
      <c r="AM5" s="391"/>
      <c r="AN5" s="391"/>
      <c r="AO5" s="391"/>
      <c r="AP5" s="391"/>
      <c r="AQ5" s="391"/>
      <c r="AR5" s="391"/>
      <c r="AS5" s="391"/>
      <c r="AT5" s="391"/>
      <c r="AU5" s="391"/>
      <c r="AV5" s="391"/>
      <c r="AW5" s="391"/>
      <c r="AX5" s="391"/>
      <c r="AY5" s="391"/>
      <c r="AZ5" s="391"/>
      <c r="BA5" s="391"/>
      <c r="BB5" s="391"/>
      <c r="BC5" s="391"/>
      <c r="BD5" s="391"/>
      <c r="BE5" s="391"/>
      <c r="BF5" s="391"/>
      <c r="BG5" s="391"/>
      <c r="BH5" s="391"/>
      <c r="BI5" s="391"/>
      <c r="BJ5" s="391"/>
      <c r="BK5" s="391"/>
      <c r="BL5" s="391"/>
      <c r="BM5" s="391"/>
      <c r="BN5" s="391"/>
      <c r="BO5" s="391"/>
      <c r="BP5" s="391"/>
      <c r="BQ5" s="391"/>
      <c r="BR5" s="391"/>
      <c r="BS5" s="391"/>
      <c r="BT5" s="391"/>
      <c r="BU5" s="391"/>
      <c r="BV5" s="391"/>
      <c r="BW5" s="391"/>
      <c r="BX5" s="391"/>
      <c r="BY5" s="391"/>
      <c r="BZ5" s="391"/>
      <c r="CA5" s="391"/>
      <c r="CB5" s="391"/>
    </row>
    <row r="7" spans="1:80" ht="12.75">
      <c r="A7" s="520" t="s">
        <v>17</v>
      </c>
      <c r="B7" s="521"/>
      <c r="C7" s="521"/>
      <c r="D7" s="522"/>
      <c r="E7" s="520" t="s">
        <v>7</v>
      </c>
      <c r="F7" s="521"/>
      <c r="G7" s="521"/>
      <c r="H7" s="521"/>
      <c r="I7" s="521"/>
      <c r="J7" s="521"/>
      <c r="K7" s="521"/>
      <c r="L7" s="521"/>
      <c r="M7" s="521"/>
      <c r="N7" s="521"/>
      <c r="O7" s="521"/>
      <c r="P7" s="521"/>
      <c r="Q7" s="521"/>
      <c r="R7" s="521"/>
      <c r="S7" s="521"/>
      <c r="T7" s="521"/>
      <c r="U7" s="521"/>
      <c r="V7" s="521"/>
      <c r="W7" s="521"/>
      <c r="X7" s="521"/>
      <c r="Y7" s="521"/>
      <c r="Z7" s="521"/>
      <c r="AA7" s="521"/>
      <c r="AB7" s="521"/>
      <c r="AC7" s="521"/>
      <c r="AD7" s="521"/>
      <c r="AE7" s="521"/>
      <c r="AF7" s="521"/>
      <c r="AG7" s="521"/>
      <c r="AH7" s="521"/>
      <c r="AI7" s="521"/>
      <c r="AJ7" s="521"/>
      <c r="AK7" s="521"/>
      <c r="AL7" s="521"/>
      <c r="AM7" s="522"/>
      <c r="AN7" s="520" t="s">
        <v>223</v>
      </c>
      <c r="AO7" s="521"/>
      <c r="AP7" s="521"/>
      <c r="AQ7" s="521"/>
      <c r="AR7" s="521"/>
      <c r="AS7" s="521"/>
      <c r="AT7" s="521"/>
      <c r="AU7" s="521"/>
      <c r="AV7" s="521"/>
      <c r="AW7" s="521"/>
      <c r="AX7" s="521"/>
      <c r="AY7" s="521"/>
      <c r="AZ7" s="521"/>
      <c r="BA7" s="522"/>
      <c r="BB7" s="520" t="s">
        <v>187</v>
      </c>
      <c r="BC7" s="521"/>
      <c r="BD7" s="521"/>
      <c r="BE7" s="521"/>
      <c r="BF7" s="521"/>
      <c r="BG7" s="521"/>
      <c r="BH7" s="521"/>
      <c r="BI7" s="521"/>
      <c r="BJ7" s="521"/>
      <c r="BK7" s="521"/>
      <c r="BL7" s="521"/>
      <c r="BM7" s="522"/>
      <c r="BN7" s="520" t="s">
        <v>224</v>
      </c>
      <c r="BO7" s="521"/>
      <c r="BP7" s="521"/>
      <c r="BQ7" s="521"/>
      <c r="BR7" s="521"/>
      <c r="BS7" s="521"/>
      <c r="BT7" s="521"/>
      <c r="BU7" s="521"/>
      <c r="BV7" s="521"/>
      <c r="BW7" s="521"/>
      <c r="BX7" s="521"/>
      <c r="BY7" s="521"/>
      <c r="BZ7" s="521"/>
      <c r="CA7" s="521"/>
      <c r="CB7" s="522"/>
    </row>
    <row r="8" spans="1:80" ht="12.75">
      <c r="A8" s="517" t="s">
        <v>18</v>
      </c>
      <c r="B8" s="518"/>
      <c r="C8" s="518"/>
      <c r="D8" s="519"/>
      <c r="E8" s="517"/>
      <c r="F8" s="518"/>
      <c r="G8" s="518"/>
      <c r="H8" s="518"/>
      <c r="I8" s="518"/>
      <c r="J8" s="518"/>
      <c r="K8" s="518"/>
      <c r="L8" s="518"/>
      <c r="M8" s="518"/>
      <c r="N8" s="518"/>
      <c r="O8" s="518"/>
      <c r="P8" s="518"/>
      <c r="Q8" s="518"/>
      <c r="R8" s="518"/>
      <c r="S8" s="518"/>
      <c r="T8" s="518"/>
      <c r="U8" s="518"/>
      <c r="V8" s="518"/>
      <c r="W8" s="518"/>
      <c r="X8" s="518"/>
      <c r="Y8" s="518"/>
      <c r="Z8" s="518"/>
      <c r="AA8" s="518"/>
      <c r="AB8" s="518"/>
      <c r="AC8" s="518"/>
      <c r="AD8" s="518"/>
      <c r="AE8" s="518"/>
      <c r="AF8" s="518"/>
      <c r="AG8" s="518"/>
      <c r="AH8" s="518"/>
      <c r="AI8" s="518"/>
      <c r="AJ8" s="518"/>
      <c r="AK8" s="518"/>
      <c r="AL8" s="518"/>
      <c r="AM8" s="519"/>
      <c r="AN8" s="517" t="s">
        <v>225</v>
      </c>
      <c r="AO8" s="518"/>
      <c r="AP8" s="518"/>
      <c r="AQ8" s="518"/>
      <c r="AR8" s="518"/>
      <c r="AS8" s="518"/>
      <c r="AT8" s="518"/>
      <c r="AU8" s="518"/>
      <c r="AV8" s="518"/>
      <c r="AW8" s="518"/>
      <c r="AX8" s="518"/>
      <c r="AY8" s="518"/>
      <c r="AZ8" s="518"/>
      <c r="BA8" s="519"/>
      <c r="BB8" s="517" t="s">
        <v>199</v>
      </c>
      <c r="BC8" s="518"/>
      <c r="BD8" s="518"/>
      <c r="BE8" s="518"/>
      <c r="BF8" s="518"/>
      <c r="BG8" s="518"/>
      <c r="BH8" s="518"/>
      <c r="BI8" s="518"/>
      <c r="BJ8" s="518"/>
      <c r="BK8" s="518"/>
      <c r="BL8" s="518"/>
      <c r="BM8" s="519"/>
      <c r="BN8" s="517" t="s">
        <v>226</v>
      </c>
      <c r="BO8" s="518"/>
      <c r="BP8" s="518"/>
      <c r="BQ8" s="518"/>
      <c r="BR8" s="518"/>
      <c r="BS8" s="518"/>
      <c r="BT8" s="518"/>
      <c r="BU8" s="518"/>
      <c r="BV8" s="518"/>
      <c r="BW8" s="518"/>
      <c r="BX8" s="518"/>
      <c r="BY8" s="518"/>
      <c r="BZ8" s="518"/>
      <c r="CA8" s="518"/>
      <c r="CB8" s="519"/>
    </row>
    <row r="9" spans="1:80" ht="12.75">
      <c r="A9" s="517"/>
      <c r="B9" s="518"/>
      <c r="C9" s="518"/>
      <c r="D9" s="519"/>
      <c r="E9" s="517"/>
      <c r="F9" s="518"/>
      <c r="G9" s="518"/>
      <c r="H9" s="518"/>
      <c r="I9" s="518"/>
      <c r="J9" s="518"/>
      <c r="K9" s="518"/>
      <c r="L9" s="518"/>
      <c r="M9" s="518"/>
      <c r="N9" s="518"/>
      <c r="O9" s="518"/>
      <c r="P9" s="518"/>
      <c r="Q9" s="518"/>
      <c r="R9" s="518"/>
      <c r="S9" s="518"/>
      <c r="T9" s="518"/>
      <c r="U9" s="518"/>
      <c r="V9" s="518"/>
      <c r="W9" s="518"/>
      <c r="X9" s="518"/>
      <c r="Y9" s="518"/>
      <c r="Z9" s="518"/>
      <c r="AA9" s="518"/>
      <c r="AB9" s="518"/>
      <c r="AC9" s="518"/>
      <c r="AD9" s="518"/>
      <c r="AE9" s="518"/>
      <c r="AF9" s="518"/>
      <c r="AG9" s="518"/>
      <c r="AH9" s="518"/>
      <c r="AI9" s="518"/>
      <c r="AJ9" s="518"/>
      <c r="AK9" s="518"/>
      <c r="AL9" s="518"/>
      <c r="AM9" s="519"/>
      <c r="AN9" s="517"/>
      <c r="AO9" s="518"/>
      <c r="AP9" s="518"/>
      <c r="AQ9" s="518"/>
      <c r="AR9" s="518"/>
      <c r="AS9" s="518"/>
      <c r="AT9" s="518"/>
      <c r="AU9" s="518"/>
      <c r="AV9" s="518"/>
      <c r="AW9" s="518"/>
      <c r="AX9" s="518"/>
      <c r="AY9" s="518"/>
      <c r="AZ9" s="518"/>
      <c r="BA9" s="519"/>
      <c r="BB9" s="517"/>
      <c r="BC9" s="518"/>
      <c r="BD9" s="518"/>
      <c r="BE9" s="518"/>
      <c r="BF9" s="518"/>
      <c r="BG9" s="518"/>
      <c r="BH9" s="518"/>
      <c r="BI9" s="518"/>
      <c r="BJ9" s="518"/>
      <c r="BK9" s="518"/>
      <c r="BL9" s="518"/>
      <c r="BM9" s="519"/>
      <c r="BN9" s="517" t="s">
        <v>227</v>
      </c>
      <c r="BO9" s="518"/>
      <c r="BP9" s="518"/>
      <c r="BQ9" s="518"/>
      <c r="BR9" s="518"/>
      <c r="BS9" s="518"/>
      <c r="BT9" s="518"/>
      <c r="BU9" s="518"/>
      <c r="BV9" s="518"/>
      <c r="BW9" s="518"/>
      <c r="BX9" s="518"/>
      <c r="BY9" s="518"/>
      <c r="BZ9" s="518"/>
      <c r="CA9" s="518"/>
      <c r="CB9" s="519"/>
    </row>
    <row r="10" spans="1:80" ht="12.75">
      <c r="A10" s="524">
        <v>1</v>
      </c>
      <c r="B10" s="525"/>
      <c r="C10" s="525"/>
      <c r="D10" s="526"/>
      <c r="E10" s="524">
        <v>2</v>
      </c>
      <c r="F10" s="525"/>
      <c r="G10" s="525"/>
      <c r="H10" s="525"/>
      <c r="I10" s="525"/>
      <c r="J10" s="525"/>
      <c r="K10" s="525"/>
      <c r="L10" s="525"/>
      <c r="M10" s="525"/>
      <c r="N10" s="525"/>
      <c r="O10" s="525"/>
      <c r="P10" s="525"/>
      <c r="Q10" s="525"/>
      <c r="R10" s="525"/>
      <c r="S10" s="525"/>
      <c r="T10" s="525"/>
      <c r="U10" s="525"/>
      <c r="V10" s="525"/>
      <c r="W10" s="525"/>
      <c r="X10" s="525"/>
      <c r="Y10" s="525"/>
      <c r="Z10" s="525"/>
      <c r="AA10" s="525"/>
      <c r="AB10" s="525"/>
      <c r="AC10" s="525"/>
      <c r="AD10" s="525"/>
      <c r="AE10" s="525"/>
      <c r="AF10" s="525"/>
      <c r="AG10" s="525"/>
      <c r="AH10" s="525"/>
      <c r="AI10" s="525"/>
      <c r="AJ10" s="525"/>
      <c r="AK10" s="525"/>
      <c r="AL10" s="525"/>
      <c r="AM10" s="526"/>
      <c r="AN10" s="524">
        <v>3</v>
      </c>
      <c r="AO10" s="525"/>
      <c r="AP10" s="525"/>
      <c r="AQ10" s="525"/>
      <c r="AR10" s="525"/>
      <c r="AS10" s="525"/>
      <c r="AT10" s="525"/>
      <c r="AU10" s="525"/>
      <c r="AV10" s="525"/>
      <c r="AW10" s="525"/>
      <c r="AX10" s="525"/>
      <c r="AY10" s="525"/>
      <c r="AZ10" s="525"/>
      <c r="BA10" s="526"/>
      <c r="BB10" s="524">
        <v>4</v>
      </c>
      <c r="BC10" s="525"/>
      <c r="BD10" s="525"/>
      <c r="BE10" s="525"/>
      <c r="BF10" s="525"/>
      <c r="BG10" s="525"/>
      <c r="BH10" s="525"/>
      <c r="BI10" s="525"/>
      <c r="BJ10" s="525"/>
      <c r="BK10" s="525"/>
      <c r="BL10" s="525"/>
      <c r="BM10" s="526"/>
      <c r="BN10" s="524">
        <v>5</v>
      </c>
      <c r="BO10" s="525"/>
      <c r="BP10" s="525"/>
      <c r="BQ10" s="525"/>
      <c r="BR10" s="525"/>
      <c r="BS10" s="525"/>
      <c r="BT10" s="525"/>
      <c r="BU10" s="525"/>
      <c r="BV10" s="525"/>
      <c r="BW10" s="525"/>
      <c r="BX10" s="525"/>
      <c r="BY10" s="525"/>
      <c r="BZ10" s="525"/>
      <c r="CA10" s="525"/>
      <c r="CB10" s="526"/>
    </row>
    <row r="11" spans="1:80" ht="12.75">
      <c r="A11" s="559"/>
      <c r="B11" s="560"/>
      <c r="C11" s="560"/>
      <c r="D11" s="561"/>
      <c r="E11" s="563" t="s">
        <v>183</v>
      </c>
      <c r="F11" s="564"/>
      <c r="G11" s="564"/>
      <c r="H11" s="564"/>
      <c r="I11" s="564"/>
      <c r="J11" s="564"/>
      <c r="K11" s="564"/>
      <c r="L11" s="564"/>
      <c r="M11" s="564"/>
      <c r="N11" s="564"/>
      <c r="O11" s="564"/>
      <c r="P11" s="564"/>
      <c r="Q11" s="564"/>
      <c r="R11" s="564"/>
      <c r="S11" s="564"/>
      <c r="T11" s="564"/>
      <c r="U11" s="564"/>
      <c r="V11" s="564"/>
      <c r="W11" s="564"/>
      <c r="X11" s="564"/>
      <c r="Y11" s="564"/>
      <c r="Z11" s="564"/>
      <c r="AA11" s="564"/>
      <c r="AB11" s="564"/>
      <c r="AC11" s="564"/>
      <c r="AD11" s="564"/>
      <c r="AE11" s="564"/>
      <c r="AF11" s="564"/>
      <c r="AG11" s="564"/>
      <c r="AH11" s="564"/>
      <c r="AI11" s="564"/>
      <c r="AJ11" s="564"/>
      <c r="AK11" s="564"/>
      <c r="AL11" s="564"/>
      <c r="AM11" s="565"/>
      <c r="AN11" s="566" t="s">
        <v>103</v>
      </c>
      <c r="AO11" s="567"/>
      <c r="AP11" s="567"/>
      <c r="AQ11" s="567"/>
      <c r="AR11" s="567"/>
      <c r="AS11" s="567"/>
      <c r="AT11" s="567"/>
      <c r="AU11" s="567"/>
      <c r="AV11" s="567"/>
      <c r="AW11" s="567"/>
      <c r="AX11" s="567"/>
      <c r="AY11" s="567"/>
      <c r="AZ11" s="567"/>
      <c r="BA11" s="568"/>
      <c r="BB11" s="590" t="s">
        <v>103</v>
      </c>
      <c r="BC11" s="591"/>
      <c r="BD11" s="591"/>
      <c r="BE11" s="591"/>
      <c r="BF11" s="591"/>
      <c r="BG11" s="591"/>
      <c r="BH11" s="591"/>
      <c r="BI11" s="591"/>
      <c r="BJ11" s="591"/>
      <c r="BK11" s="591"/>
      <c r="BL11" s="591"/>
      <c r="BM11" s="592"/>
      <c r="BN11" s="614"/>
      <c r="BO11" s="615"/>
      <c r="BP11" s="615"/>
      <c r="BQ11" s="615"/>
      <c r="BR11" s="615"/>
      <c r="BS11" s="615"/>
      <c r="BT11" s="615"/>
      <c r="BU11" s="615"/>
      <c r="BV11" s="615"/>
      <c r="BW11" s="615"/>
      <c r="BX11" s="615"/>
      <c r="BY11" s="615"/>
      <c r="BZ11" s="615"/>
      <c r="CA11" s="615"/>
      <c r="CB11" s="616"/>
    </row>
    <row r="12" s="18" customFormat="1" ht="15.75"/>
    <row r="13" spans="1:80" s="194" customFormat="1" ht="15.75">
      <c r="A13" s="523" t="s">
        <v>228</v>
      </c>
      <c r="B13" s="523"/>
      <c r="C13" s="523"/>
      <c r="D13" s="523"/>
      <c r="E13" s="523"/>
      <c r="F13" s="523"/>
      <c r="G13" s="523"/>
      <c r="H13" s="523"/>
      <c r="I13" s="523"/>
      <c r="J13" s="523"/>
      <c r="K13" s="523"/>
      <c r="L13" s="523"/>
      <c r="M13" s="523"/>
      <c r="N13" s="523"/>
      <c r="O13" s="523"/>
      <c r="P13" s="523"/>
      <c r="Q13" s="523"/>
      <c r="R13" s="523"/>
      <c r="S13" s="523"/>
      <c r="T13" s="523"/>
      <c r="U13" s="523"/>
      <c r="V13" s="523"/>
      <c r="W13" s="523"/>
      <c r="X13" s="523"/>
      <c r="Y13" s="523"/>
      <c r="Z13" s="523"/>
      <c r="AA13" s="523"/>
      <c r="AB13" s="523"/>
      <c r="AC13" s="523"/>
      <c r="AD13" s="523"/>
      <c r="AE13" s="523"/>
      <c r="AF13" s="523"/>
      <c r="AG13" s="523"/>
      <c r="AH13" s="523"/>
      <c r="AI13" s="523"/>
      <c r="AJ13" s="523"/>
      <c r="AK13" s="523"/>
      <c r="AL13" s="523"/>
      <c r="AM13" s="523"/>
      <c r="AN13" s="523"/>
      <c r="AO13" s="523"/>
      <c r="AP13" s="523"/>
      <c r="AQ13" s="523"/>
      <c r="AR13" s="523"/>
      <c r="AS13" s="523"/>
      <c r="AT13" s="523"/>
      <c r="AU13" s="523"/>
      <c r="AV13" s="523"/>
      <c r="AW13" s="523"/>
      <c r="AX13" s="523"/>
      <c r="AY13" s="523"/>
      <c r="AZ13" s="523"/>
      <c r="BA13" s="523"/>
      <c r="BB13" s="523"/>
      <c r="BC13" s="523"/>
      <c r="BD13" s="523"/>
      <c r="BE13" s="523"/>
      <c r="BF13" s="523"/>
      <c r="BG13" s="523"/>
      <c r="BH13" s="523"/>
      <c r="BI13" s="523"/>
      <c r="BJ13" s="523"/>
      <c r="BK13" s="523"/>
      <c r="BL13" s="523"/>
      <c r="BM13" s="523"/>
      <c r="BN13" s="523"/>
      <c r="BO13" s="523"/>
      <c r="BP13" s="523"/>
      <c r="BQ13" s="523"/>
      <c r="BR13" s="523"/>
      <c r="BS13" s="523"/>
      <c r="BT13" s="523"/>
      <c r="BU13" s="523"/>
      <c r="BV13" s="523"/>
      <c r="BW13" s="523"/>
      <c r="BX13" s="523"/>
      <c r="BY13" s="523"/>
      <c r="BZ13" s="523"/>
      <c r="CA13" s="523"/>
      <c r="CB13" s="523"/>
    </row>
    <row r="14" spans="1:80" s="196" customFormat="1" ht="9.75">
      <c r="A14" s="195"/>
      <c r="B14" s="195"/>
      <c r="C14" s="195"/>
      <c r="D14" s="195"/>
      <c r="E14" s="195"/>
      <c r="F14" s="195"/>
      <c r="G14" s="195"/>
      <c r="H14" s="195"/>
      <c r="I14" s="195"/>
      <c r="J14" s="195"/>
      <c r="K14" s="195"/>
      <c r="L14" s="195"/>
      <c r="M14" s="195"/>
      <c r="N14" s="195"/>
      <c r="O14" s="195"/>
      <c r="P14" s="195"/>
      <c r="Q14" s="195"/>
      <c r="R14" s="195"/>
      <c r="S14" s="195"/>
      <c r="T14" s="195"/>
      <c r="U14" s="195"/>
      <c r="V14" s="195"/>
      <c r="W14" s="195"/>
      <c r="X14" s="195"/>
      <c r="Y14" s="195"/>
      <c r="Z14" s="195"/>
      <c r="AA14" s="195"/>
      <c r="AB14" s="195"/>
      <c r="AC14" s="195"/>
      <c r="AD14" s="195"/>
      <c r="AE14" s="195"/>
      <c r="AF14" s="195"/>
      <c r="AG14" s="195"/>
      <c r="AH14" s="195"/>
      <c r="AI14" s="195"/>
      <c r="AJ14" s="195"/>
      <c r="AK14" s="195"/>
      <c r="AL14" s="195"/>
      <c r="AM14" s="195"/>
      <c r="AN14" s="195"/>
      <c r="AO14" s="195"/>
      <c r="AP14" s="195"/>
      <c r="AQ14" s="195"/>
      <c r="AR14" s="195"/>
      <c r="AS14" s="195"/>
      <c r="AT14" s="195"/>
      <c r="AU14" s="195"/>
      <c r="AV14" s="195"/>
      <c r="AW14" s="195"/>
      <c r="AX14" s="195"/>
      <c r="AY14" s="195"/>
      <c r="AZ14" s="195"/>
      <c r="BA14" s="195"/>
      <c r="BB14" s="195"/>
      <c r="BC14" s="195"/>
      <c r="BD14" s="195"/>
      <c r="BE14" s="195"/>
      <c r="BF14" s="195"/>
      <c r="BG14" s="195"/>
      <c r="BH14" s="195"/>
      <c r="BI14" s="195"/>
      <c r="BJ14" s="195"/>
      <c r="BK14" s="195"/>
      <c r="BL14" s="195"/>
      <c r="BM14" s="195"/>
      <c r="BN14" s="195"/>
      <c r="BO14" s="195"/>
      <c r="BP14" s="195"/>
      <c r="BQ14" s="195"/>
      <c r="BR14" s="195"/>
      <c r="BS14" s="195"/>
      <c r="BT14" s="195"/>
      <c r="BU14" s="195"/>
      <c r="BV14" s="195"/>
      <c r="BW14" s="195"/>
      <c r="BX14" s="195"/>
      <c r="BY14" s="195"/>
      <c r="BZ14" s="195"/>
      <c r="CA14" s="195"/>
      <c r="CB14" s="195"/>
    </row>
    <row r="15" spans="1:80" s="194" customFormat="1" ht="15.75">
      <c r="A15" s="194" t="s">
        <v>159</v>
      </c>
      <c r="B15" s="193"/>
      <c r="C15" s="193"/>
      <c r="D15" s="193"/>
      <c r="E15" s="193"/>
      <c r="F15" s="193"/>
      <c r="G15" s="193"/>
      <c r="H15" s="193"/>
      <c r="I15" s="193"/>
      <c r="J15" s="193"/>
      <c r="K15" s="193"/>
      <c r="L15" s="193"/>
      <c r="M15" s="193"/>
      <c r="N15" s="193"/>
      <c r="O15" s="193"/>
      <c r="P15" s="193"/>
      <c r="Q15" s="193"/>
      <c r="R15" s="193"/>
      <c r="S15" s="654" t="s">
        <v>285</v>
      </c>
      <c r="T15" s="654"/>
      <c r="U15" s="654"/>
      <c r="V15" s="654"/>
      <c r="W15" s="654"/>
      <c r="X15" s="654"/>
      <c r="Y15" s="654"/>
      <c r="Z15" s="654"/>
      <c r="AA15" s="654"/>
      <c r="AB15" s="654"/>
      <c r="AC15" s="654"/>
      <c r="AD15" s="654"/>
      <c r="AE15" s="654"/>
      <c r="AF15" s="654"/>
      <c r="AG15" s="654"/>
      <c r="AH15" s="654"/>
      <c r="AI15" s="654"/>
      <c r="AJ15" s="654"/>
      <c r="AK15" s="654"/>
      <c r="AL15" s="654"/>
      <c r="AM15" s="654"/>
      <c r="AN15" s="654"/>
      <c r="AO15" s="654"/>
      <c r="AP15" s="654"/>
      <c r="AQ15" s="654"/>
      <c r="AR15" s="654"/>
      <c r="AS15" s="654"/>
      <c r="AT15" s="654"/>
      <c r="AU15" s="654"/>
      <c r="AV15" s="654"/>
      <c r="AW15" s="654"/>
      <c r="AX15" s="654"/>
      <c r="AY15" s="654"/>
      <c r="AZ15" s="654"/>
      <c r="BA15" s="654"/>
      <c r="BB15" s="654"/>
      <c r="BC15" s="654"/>
      <c r="BD15" s="654"/>
      <c r="BE15" s="654"/>
      <c r="BF15" s="654"/>
      <c r="BG15" s="654"/>
      <c r="BH15" s="654"/>
      <c r="BI15" s="654"/>
      <c r="BJ15" s="654"/>
      <c r="BK15" s="654"/>
      <c r="BL15" s="654"/>
      <c r="BM15" s="654"/>
      <c r="BN15" s="654"/>
      <c r="BO15" s="654"/>
      <c r="BP15" s="654"/>
      <c r="BQ15" s="654"/>
      <c r="BR15" s="654"/>
      <c r="BS15" s="654"/>
      <c r="BT15" s="654"/>
      <c r="BU15" s="654"/>
      <c r="BV15" s="654"/>
      <c r="BW15" s="654"/>
      <c r="BX15" s="654"/>
      <c r="BY15" s="654"/>
      <c r="BZ15" s="654"/>
      <c r="CA15" s="654"/>
      <c r="CB15" s="654"/>
    </row>
    <row r="16" spans="1:80" s="196" customFormat="1" ht="9.75">
      <c r="A16" s="195"/>
      <c r="B16" s="195"/>
      <c r="C16" s="195"/>
      <c r="D16" s="195"/>
      <c r="E16" s="195"/>
      <c r="F16" s="195"/>
      <c r="G16" s="195"/>
      <c r="H16" s="195"/>
      <c r="I16" s="195"/>
      <c r="J16" s="195"/>
      <c r="K16" s="195"/>
      <c r="L16" s="195"/>
      <c r="M16" s="195"/>
      <c r="N16" s="195"/>
      <c r="O16" s="195"/>
      <c r="P16" s="195"/>
      <c r="Q16" s="195"/>
      <c r="R16" s="195"/>
      <c r="S16" s="195"/>
      <c r="T16" s="195"/>
      <c r="U16" s="195"/>
      <c r="V16" s="195"/>
      <c r="W16" s="195"/>
      <c r="X16" s="195"/>
      <c r="Y16" s="195"/>
      <c r="Z16" s="195"/>
      <c r="AA16" s="195"/>
      <c r="AB16" s="195"/>
      <c r="AC16" s="195"/>
      <c r="AD16" s="195"/>
      <c r="AE16" s="195"/>
      <c r="AF16" s="195"/>
      <c r="AG16" s="195"/>
      <c r="AH16" s="195"/>
      <c r="AI16" s="195"/>
      <c r="AJ16" s="195"/>
      <c r="AK16" s="195"/>
      <c r="AL16" s="195"/>
      <c r="AM16" s="195"/>
      <c r="AN16" s="195"/>
      <c r="AO16" s="195"/>
      <c r="AP16" s="195"/>
      <c r="AQ16" s="195"/>
      <c r="AR16" s="195"/>
      <c r="AS16" s="195"/>
      <c r="AT16" s="195"/>
      <c r="AU16" s="195"/>
      <c r="AV16" s="195"/>
      <c r="AW16" s="195"/>
      <c r="AX16" s="195"/>
      <c r="AY16" s="195"/>
      <c r="AZ16" s="195"/>
      <c r="BA16" s="195"/>
      <c r="BB16" s="195"/>
      <c r="BC16" s="195"/>
      <c r="BD16" s="195"/>
      <c r="BE16" s="195"/>
      <c r="BF16" s="195"/>
      <c r="BG16" s="195"/>
      <c r="BH16" s="195"/>
      <c r="BI16" s="195"/>
      <c r="BJ16" s="195"/>
      <c r="BK16" s="195"/>
      <c r="BL16" s="195"/>
      <c r="BM16" s="195"/>
      <c r="BN16" s="195"/>
      <c r="BO16" s="195"/>
      <c r="BP16" s="195"/>
      <c r="BQ16" s="195"/>
      <c r="BR16" s="195"/>
      <c r="BS16" s="195"/>
      <c r="BT16" s="195"/>
      <c r="BU16" s="195"/>
      <c r="BV16" s="195"/>
      <c r="BW16" s="195"/>
      <c r="BX16" s="195"/>
      <c r="BY16" s="195"/>
      <c r="BZ16" s="195"/>
      <c r="CA16" s="195"/>
      <c r="CB16" s="195"/>
    </row>
    <row r="17" spans="1:80" s="194" customFormat="1" ht="15.75">
      <c r="A17" s="194" t="s">
        <v>160</v>
      </c>
      <c r="B17" s="193"/>
      <c r="C17" s="193"/>
      <c r="D17" s="193"/>
      <c r="E17" s="193"/>
      <c r="F17" s="193"/>
      <c r="G17" s="193"/>
      <c r="H17" s="193"/>
      <c r="I17" s="193"/>
      <c r="J17" s="193"/>
      <c r="K17" s="193"/>
      <c r="L17" s="193"/>
      <c r="M17" s="193"/>
      <c r="N17" s="193"/>
      <c r="O17" s="193"/>
      <c r="P17" s="193"/>
      <c r="Q17" s="193"/>
      <c r="R17" s="193"/>
      <c r="S17" s="193"/>
      <c r="T17" s="193"/>
      <c r="U17" s="193"/>
      <c r="V17" s="193"/>
      <c r="W17" s="193"/>
      <c r="X17" s="193"/>
      <c r="Y17" s="193"/>
      <c r="Z17" s="193"/>
      <c r="AA17" s="193"/>
      <c r="AB17" s="193"/>
      <c r="AC17" s="193"/>
      <c r="AD17" s="193"/>
      <c r="AE17" s="193"/>
      <c r="AF17" s="193"/>
      <c r="AG17" s="193"/>
      <c r="AH17" s="391" t="s">
        <v>426</v>
      </c>
      <c r="AI17" s="391"/>
      <c r="AJ17" s="391"/>
      <c r="AK17" s="391"/>
      <c r="AL17" s="391"/>
      <c r="AM17" s="391"/>
      <c r="AN17" s="391"/>
      <c r="AO17" s="391"/>
      <c r="AP17" s="391"/>
      <c r="AQ17" s="391"/>
      <c r="AR17" s="391"/>
      <c r="AS17" s="391"/>
      <c r="AT17" s="391"/>
      <c r="AU17" s="391"/>
      <c r="AV17" s="391"/>
      <c r="AW17" s="391"/>
      <c r="AX17" s="391"/>
      <c r="AY17" s="391"/>
      <c r="AZ17" s="391"/>
      <c r="BA17" s="391"/>
      <c r="BB17" s="391"/>
      <c r="BC17" s="391"/>
      <c r="BD17" s="391"/>
      <c r="BE17" s="391"/>
      <c r="BF17" s="391"/>
      <c r="BG17" s="391"/>
      <c r="BH17" s="391"/>
      <c r="BI17" s="391"/>
      <c r="BJ17" s="391"/>
      <c r="BK17" s="391"/>
      <c r="BL17" s="391"/>
      <c r="BM17" s="391"/>
      <c r="BN17" s="391"/>
      <c r="BO17" s="391"/>
      <c r="BP17" s="391"/>
      <c r="BQ17" s="391"/>
      <c r="BR17" s="391"/>
      <c r="BS17" s="391"/>
      <c r="BT17" s="391"/>
      <c r="BU17" s="391"/>
      <c r="BV17" s="391"/>
      <c r="BW17" s="391"/>
      <c r="BX17" s="391"/>
      <c r="BY17" s="391"/>
      <c r="BZ17" s="391"/>
      <c r="CA17" s="391"/>
      <c r="CB17" s="391"/>
    </row>
    <row r="19" spans="1:80" ht="12.75">
      <c r="A19" s="520" t="s">
        <v>17</v>
      </c>
      <c r="B19" s="521"/>
      <c r="C19" s="521"/>
      <c r="D19" s="522"/>
      <c r="E19" s="520" t="s">
        <v>185</v>
      </c>
      <c r="F19" s="521"/>
      <c r="G19" s="521"/>
      <c r="H19" s="521"/>
      <c r="I19" s="521"/>
      <c r="J19" s="521"/>
      <c r="K19" s="521"/>
      <c r="L19" s="521"/>
      <c r="M19" s="521"/>
      <c r="N19" s="521"/>
      <c r="O19" s="521"/>
      <c r="P19" s="521"/>
      <c r="Q19" s="521"/>
      <c r="R19" s="521"/>
      <c r="S19" s="521"/>
      <c r="T19" s="521"/>
      <c r="U19" s="521"/>
      <c r="V19" s="521"/>
      <c r="W19" s="521"/>
      <c r="X19" s="521"/>
      <c r="Y19" s="521"/>
      <c r="Z19" s="521"/>
      <c r="AA19" s="521"/>
      <c r="AB19" s="521"/>
      <c r="AC19" s="521"/>
      <c r="AD19" s="521"/>
      <c r="AE19" s="521"/>
      <c r="AF19" s="521"/>
      <c r="AG19" s="521"/>
      <c r="AH19" s="521"/>
      <c r="AI19" s="521"/>
      <c r="AJ19" s="521"/>
      <c r="AK19" s="521"/>
      <c r="AL19" s="521"/>
      <c r="AM19" s="522"/>
      <c r="AN19" s="520" t="s">
        <v>229</v>
      </c>
      <c r="AO19" s="521"/>
      <c r="AP19" s="521"/>
      <c r="AQ19" s="521"/>
      <c r="AR19" s="521"/>
      <c r="AS19" s="521"/>
      <c r="AT19" s="521"/>
      <c r="AU19" s="521"/>
      <c r="AV19" s="521"/>
      <c r="AW19" s="521"/>
      <c r="AX19" s="521"/>
      <c r="AY19" s="521"/>
      <c r="AZ19" s="521"/>
      <c r="BA19" s="522"/>
      <c r="BB19" s="520" t="s">
        <v>230</v>
      </c>
      <c r="BC19" s="521"/>
      <c r="BD19" s="521"/>
      <c r="BE19" s="521"/>
      <c r="BF19" s="521"/>
      <c r="BG19" s="521"/>
      <c r="BH19" s="521"/>
      <c r="BI19" s="522"/>
      <c r="BJ19" s="520" t="s">
        <v>231</v>
      </c>
      <c r="BK19" s="521"/>
      <c r="BL19" s="521"/>
      <c r="BM19" s="521"/>
      <c r="BN19" s="521"/>
      <c r="BO19" s="521"/>
      <c r="BP19" s="521"/>
      <c r="BQ19" s="521"/>
      <c r="BR19" s="521"/>
      <c r="BS19" s="521"/>
      <c r="BT19" s="521"/>
      <c r="BU19" s="521"/>
      <c r="BV19" s="521"/>
      <c r="BW19" s="521"/>
      <c r="BX19" s="521"/>
      <c r="BY19" s="521"/>
      <c r="BZ19" s="521"/>
      <c r="CA19" s="521"/>
      <c r="CB19" s="522"/>
    </row>
    <row r="20" spans="1:80" ht="12.75">
      <c r="A20" s="517" t="s">
        <v>18</v>
      </c>
      <c r="B20" s="518"/>
      <c r="C20" s="518"/>
      <c r="D20" s="519"/>
      <c r="E20" s="517"/>
      <c r="F20" s="518"/>
      <c r="G20" s="518"/>
      <c r="H20" s="518"/>
      <c r="I20" s="518"/>
      <c r="J20" s="518"/>
      <c r="K20" s="518"/>
      <c r="L20" s="518"/>
      <c r="M20" s="518"/>
      <c r="N20" s="518"/>
      <c r="O20" s="518"/>
      <c r="P20" s="518"/>
      <c r="Q20" s="518"/>
      <c r="R20" s="518"/>
      <c r="S20" s="518"/>
      <c r="T20" s="518"/>
      <c r="U20" s="518"/>
      <c r="V20" s="518"/>
      <c r="W20" s="518"/>
      <c r="X20" s="518"/>
      <c r="Y20" s="518"/>
      <c r="Z20" s="518"/>
      <c r="AA20" s="518"/>
      <c r="AB20" s="518"/>
      <c r="AC20" s="518"/>
      <c r="AD20" s="518"/>
      <c r="AE20" s="518"/>
      <c r="AF20" s="518"/>
      <c r="AG20" s="518"/>
      <c r="AH20" s="518"/>
      <c r="AI20" s="518"/>
      <c r="AJ20" s="518"/>
      <c r="AK20" s="518"/>
      <c r="AL20" s="518"/>
      <c r="AM20" s="519"/>
      <c r="AN20" s="517" t="s">
        <v>232</v>
      </c>
      <c r="AO20" s="518"/>
      <c r="AP20" s="518"/>
      <c r="AQ20" s="518"/>
      <c r="AR20" s="518"/>
      <c r="AS20" s="518"/>
      <c r="AT20" s="518"/>
      <c r="AU20" s="518"/>
      <c r="AV20" s="518"/>
      <c r="AW20" s="518"/>
      <c r="AX20" s="518"/>
      <c r="AY20" s="518"/>
      <c r="AZ20" s="518"/>
      <c r="BA20" s="519"/>
      <c r="BB20" s="517" t="s">
        <v>233</v>
      </c>
      <c r="BC20" s="518"/>
      <c r="BD20" s="518"/>
      <c r="BE20" s="518"/>
      <c r="BF20" s="518"/>
      <c r="BG20" s="518"/>
      <c r="BH20" s="518"/>
      <c r="BI20" s="519"/>
      <c r="BJ20" s="517" t="s">
        <v>234</v>
      </c>
      <c r="BK20" s="518"/>
      <c r="BL20" s="518"/>
      <c r="BM20" s="518"/>
      <c r="BN20" s="518"/>
      <c r="BO20" s="518"/>
      <c r="BP20" s="518"/>
      <c r="BQ20" s="518"/>
      <c r="BR20" s="518"/>
      <c r="BS20" s="518"/>
      <c r="BT20" s="518"/>
      <c r="BU20" s="518"/>
      <c r="BV20" s="518"/>
      <c r="BW20" s="518"/>
      <c r="BX20" s="518"/>
      <c r="BY20" s="518"/>
      <c r="BZ20" s="518"/>
      <c r="CA20" s="518"/>
      <c r="CB20" s="519"/>
    </row>
    <row r="21" spans="1:80" ht="12.75">
      <c r="A21" s="517"/>
      <c r="B21" s="518"/>
      <c r="C21" s="518"/>
      <c r="D21" s="519"/>
      <c r="E21" s="517"/>
      <c r="F21" s="518"/>
      <c r="G21" s="518"/>
      <c r="H21" s="518"/>
      <c r="I21" s="518"/>
      <c r="J21" s="518"/>
      <c r="K21" s="518"/>
      <c r="L21" s="518"/>
      <c r="M21" s="518"/>
      <c r="N21" s="518"/>
      <c r="O21" s="518"/>
      <c r="P21" s="518"/>
      <c r="Q21" s="518"/>
      <c r="R21" s="518"/>
      <c r="S21" s="518"/>
      <c r="T21" s="518"/>
      <c r="U21" s="518"/>
      <c r="V21" s="518"/>
      <c r="W21" s="518"/>
      <c r="X21" s="518"/>
      <c r="Y21" s="518"/>
      <c r="Z21" s="518"/>
      <c r="AA21" s="518"/>
      <c r="AB21" s="518"/>
      <c r="AC21" s="518"/>
      <c r="AD21" s="518"/>
      <c r="AE21" s="518"/>
      <c r="AF21" s="518"/>
      <c r="AG21" s="518"/>
      <c r="AH21" s="518"/>
      <c r="AI21" s="518"/>
      <c r="AJ21" s="518"/>
      <c r="AK21" s="518"/>
      <c r="AL21" s="518"/>
      <c r="AM21" s="519"/>
      <c r="AN21" s="517"/>
      <c r="AO21" s="518"/>
      <c r="AP21" s="518"/>
      <c r="AQ21" s="518"/>
      <c r="AR21" s="518"/>
      <c r="AS21" s="518"/>
      <c r="AT21" s="518"/>
      <c r="AU21" s="518"/>
      <c r="AV21" s="518"/>
      <c r="AW21" s="518"/>
      <c r="AX21" s="518"/>
      <c r="AY21" s="518"/>
      <c r="AZ21" s="518"/>
      <c r="BA21" s="519"/>
      <c r="BB21" s="517"/>
      <c r="BC21" s="518"/>
      <c r="BD21" s="518"/>
      <c r="BE21" s="518"/>
      <c r="BF21" s="518"/>
      <c r="BG21" s="518"/>
      <c r="BH21" s="518"/>
      <c r="BI21" s="519"/>
      <c r="BJ21" s="517" t="s">
        <v>235</v>
      </c>
      <c r="BK21" s="518"/>
      <c r="BL21" s="518"/>
      <c r="BM21" s="518"/>
      <c r="BN21" s="518"/>
      <c r="BO21" s="518"/>
      <c r="BP21" s="518"/>
      <c r="BQ21" s="518"/>
      <c r="BR21" s="518"/>
      <c r="BS21" s="518"/>
      <c r="BT21" s="518"/>
      <c r="BU21" s="518"/>
      <c r="BV21" s="518"/>
      <c r="BW21" s="518"/>
      <c r="BX21" s="518"/>
      <c r="BY21" s="518"/>
      <c r="BZ21" s="518"/>
      <c r="CA21" s="518"/>
      <c r="CB21" s="519"/>
    </row>
    <row r="22" spans="1:80" ht="12.75">
      <c r="A22" s="517"/>
      <c r="B22" s="518"/>
      <c r="C22" s="518"/>
      <c r="D22" s="519"/>
      <c r="E22" s="517"/>
      <c r="F22" s="518"/>
      <c r="G22" s="518"/>
      <c r="H22" s="518"/>
      <c r="I22" s="518"/>
      <c r="J22" s="518"/>
      <c r="K22" s="518"/>
      <c r="L22" s="518"/>
      <c r="M22" s="518"/>
      <c r="N22" s="518"/>
      <c r="O22" s="518"/>
      <c r="P22" s="518"/>
      <c r="Q22" s="518"/>
      <c r="R22" s="518"/>
      <c r="S22" s="518"/>
      <c r="T22" s="518"/>
      <c r="U22" s="518"/>
      <c r="V22" s="518"/>
      <c r="W22" s="518"/>
      <c r="X22" s="518"/>
      <c r="Y22" s="518"/>
      <c r="Z22" s="518"/>
      <c r="AA22" s="518"/>
      <c r="AB22" s="518"/>
      <c r="AC22" s="518"/>
      <c r="AD22" s="518"/>
      <c r="AE22" s="518"/>
      <c r="AF22" s="518"/>
      <c r="AG22" s="518"/>
      <c r="AH22" s="518"/>
      <c r="AI22" s="518"/>
      <c r="AJ22" s="518"/>
      <c r="AK22" s="518"/>
      <c r="AL22" s="518"/>
      <c r="AM22" s="519"/>
      <c r="AN22" s="517"/>
      <c r="AO22" s="518"/>
      <c r="AP22" s="518"/>
      <c r="AQ22" s="518"/>
      <c r="AR22" s="518"/>
      <c r="AS22" s="518"/>
      <c r="AT22" s="518"/>
      <c r="AU22" s="518"/>
      <c r="AV22" s="518"/>
      <c r="AW22" s="518"/>
      <c r="AX22" s="518"/>
      <c r="AY22" s="518"/>
      <c r="AZ22" s="518"/>
      <c r="BA22" s="519"/>
      <c r="BB22" s="517"/>
      <c r="BC22" s="518"/>
      <c r="BD22" s="518"/>
      <c r="BE22" s="518"/>
      <c r="BF22" s="518"/>
      <c r="BG22" s="518"/>
      <c r="BH22" s="518"/>
      <c r="BI22" s="519"/>
      <c r="BJ22" s="517" t="s">
        <v>236</v>
      </c>
      <c r="BK22" s="518"/>
      <c r="BL22" s="518"/>
      <c r="BM22" s="518"/>
      <c r="BN22" s="518"/>
      <c r="BO22" s="518"/>
      <c r="BP22" s="518"/>
      <c r="BQ22" s="518"/>
      <c r="BR22" s="518"/>
      <c r="BS22" s="518"/>
      <c r="BT22" s="518"/>
      <c r="BU22" s="518"/>
      <c r="BV22" s="518"/>
      <c r="BW22" s="518"/>
      <c r="BX22" s="518"/>
      <c r="BY22" s="518"/>
      <c r="BZ22" s="518"/>
      <c r="CA22" s="518"/>
      <c r="CB22" s="519"/>
    </row>
    <row r="23" spans="1:80" ht="12.75">
      <c r="A23" s="524">
        <v>1</v>
      </c>
      <c r="B23" s="525"/>
      <c r="C23" s="525"/>
      <c r="D23" s="526"/>
      <c r="E23" s="524">
        <v>2</v>
      </c>
      <c r="F23" s="525"/>
      <c r="G23" s="525"/>
      <c r="H23" s="525"/>
      <c r="I23" s="525"/>
      <c r="J23" s="525"/>
      <c r="K23" s="525"/>
      <c r="L23" s="525"/>
      <c r="M23" s="525"/>
      <c r="N23" s="525"/>
      <c r="O23" s="525"/>
      <c r="P23" s="525"/>
      <c r="Q23" s="525"/>
      <c r="R23" s="525"/>
      <c r="S23" s="525"/>
      <c r="T23" s="525"/>
      <c r="U23" s="525"/>
      <c r="V23" s="525"/>
      <c r="W23" s="525"/>
      <c r="X23" s="525"/>
      <c r="Y23" s="525"/>
      <c r="Z23" s="525"/>
      <c r="AA23" s="525"/>
      <c r="AB23" s="525"/>
      <c r="AC23" s="525"/>
      <c r="AD23" s="525"/>
      <c r="AE23" s="525"/>
      <c r="AF23" s="525"/>
      <c r="AG23" s="525"/>
      <c r="AH23" s="525"/>
      <c r="AI23" s="525"/>
      <c r="AJ23" s="525"/>
      <c r="AK23" s="525"/>
      <c r="AL23" s="525"/>
      <c r="AM23" s="526"/>
      <c r="AN23" s="524">
        <v>3</v>
      </c>
      <c r="AO23" s="525"/>
      <c r="AP23" s="525"/>
      <c r="AQ23" s="525"/>
      <c r="AR23" s="525"/>
      <c r="AS23" s="525"/>
      <c r="AT23" s="525"/>
      <c r="AU23" s="525"/>
      <c r="AV23" s="525"/>
      <c r="AW23" s="525"/>
      <c r="AX23" s="525"/>
      <c r="AY23" s="525"/>
      <c r="AZ23" s="525"/>
      <c r="BA23" s="526"/>
      <c r="BB23" s="524">
        <v>4</v>
      </c>
      <c r="BC23" s="525"/>
      <c r="BD23" s="525"/>
      <c r="BE23" s="525"/>
      <c r="BF23" s="525"/>
      <c r="BG23" s="525"/>
      <c r="BH23" s="525"/>
      <c r="BI23" s="526"/>
      <c r="BJ23" s="524">
        <v>5</v>
      </c>
      <c r="BK23" s="525"/>
      <c r="BL23" s="525"/>
      <c r="BM23" s="525"/>
      <c r="BN23" s="525"/>
      <c r="BO23" s="525"/>
      <c r="BP23" s="525"/>
      <c r="BQ23" s="525"/>
      <c r="BR23" s="525"/>
      <c r="BS23" s="525"/>
      <c r="BT23" s="525"/>
      <c r="BU23" s="525"/>
      <c r="BV23" s="525"/>
      <c r="BW23" s="525"/>
      <c r="BX23" s="525"/>
      <c r="BY23" s="525"/>
      <c r="BZ23" s="525"/>
      <c r="CA23" s="525"/>
      <c r="CB23" s="526"/>
    </row>
    <row r="24" spans="1:80" ht="12.75">
      <c r="A24" s="566">
        <v>1</v>
      </c>
      <c r="B24" s="567"/>
      <c r="C24" s="567"/>
      <c r="D24" s="568"/>
      <c r="E24" s="559" t="s">
        <v>427</v>
      </c>
      <c r="F24" s="560"/>
      <c r="G24" s="560"/>
      <c r="H24" s="560"/>
      <c r="I24" s="560"/>
      <c r="J24" s="560"/>
      <c r="K24" s="560"/>
      <c r="L24" s="560"/>
      <c r="M24" s="560"/>
      <c r="N24" s="560"/>
      <c r="O24" s="560"/>
      <c r="P24" s="560"/>
      <c r="Q24" s="560"/>
      <c r="R24" s="560"/>
      <c r="S24" s="560"/>
      <c r="T24" s="560"/>
      <c r="U24" s="560"/>
      <c r="V24" s="560"/>
      <c r="W24" s="560"/>
      <c r="X24" s="560"/>
      <c r="Y24" s="560"/>
      <c r="Z24" s="560"/>
      <c r="AA24" s="560"/>
      <c r="AB24" s="560"/>
      <c r="AC24" s="560"/>
      <c r="AD24" s="560"/>
      <c r="AE24" s="560"/>
      <c r="AF24" s="560"/>
      <c r="AG24" s="560"/>
      <c r="AH24" s="560"/>
      <c r="AI24" s="560"/>
      <c r="AJ24" s="560"/>
      <c r="AK24" s="560"/>
      <c r="AL24" s="560"/>
      <c r="AM24" s="561"/>
      <c r="AN24" s="556"/>
      <c r="AO24" s="557"/>
      <c r="AP24" s="557"/>
      <c r="AQ24" s="557"/>
      <c r="AR24" s="557"/>
      <c r="AS24" s="557"/>
      <c r="AT24" s="557"/>
      <c r="AU24" s="557"/>
      <c r="AV24" s="557"/>
      <c r="AW24" s="557"/>
      <c r="AX24" s="557"/>
      <c r="AY24" s="557"/>
      <c r="AZ24" s="557"/>
      <c r="BA24" s="558"/>
      <c r="BB24" s="563"/>
      <c r="BC24" s="564"/>
      <c r="BD24" s="564"/>
      <c r="BE24" s="564"/>
      <c r="BF24" s="564"/>
      <c r="BG24" s="564"/>
      <c r="BH24" s="564"/>
      <c r="BI24" s="565"/>
      <c r="BJ24" s="614">
        <v>6448</v>
      </c>
      <c r="BK24" s="615"/>
      <c r="BL24" s="615"/>
      <c r="BM24" s="615"/>
      <c r="BN24" s="615"/>
      <c r="BO24" s="615"/>
      <c r="BP24" s="615"/>
      <c r="BQ24" s="615"/>
      <c r="BR24" s="615"/>
      <c r="BS24" s="615"/>
      <c r="BT24" s="615"/>
      <c r="BU24" s="615"/>
      <c r="BV24" s="615"/>
      <c r="BW24" s="615"/>
      <c r="BX24" s="615"/>
      <c r="BY24" s="615"/>
      <c r="BZ24" s="615"/>
      <c r="CA24" s="615"/>
      <c r="CB24" s="616"/>
    </row>
    <row r="25" spans="1:80" ht="12.75">
      <c r="A25" s="566">
        <v>2</v>
      </c>
      <c r="B25" s="567"/>
      <c r="C25" s="567"/>
      <c r="D25" s="568"/>
      <c r="E25" s="559" t="s">
        <v>428</v>
      </c>
      <c r="F25" s="560"/>
      <c r="G25" s="560"/>
      <c r="H25" s="560"/>
      <c r="I25" s="560"/>
      <c r="J25" s="560"/>
      <c r="K25" s="560"/>
      <c r="L25" s="560"/>
      <c r="M25" s="560"/>
      <c r="N25" s="560"/>
      <c r="O25" s="560"/>
      <c r="P25" s="560"/>
      <c r="Q25" s="560"/>
      <c r="R25" s="560"/>
      <c r="S25" s="560"/>
      <c r="T25" s="560"/>
      <c r="U25" s="560"/>
      <c r="V25" s="560"/>
      <c r="W25" s="560"/>
      <c r="X25" s="560"/>
      <c r="Y25" s="560"/>
      <c r="Z25" s="560"/>
      <c r="AA25" s="560"/>
      <c r="AB25" s="560"/>
      <c r="AC25" s="560"/>
      <c r="AD25" s="560"/>
      <c r="AE25" s="560"/>
      <c r="AF25" s="560"/>
      <c r="AG25" s="560"/>
      <c r="AH25" s="560"/>
      <c r="AI25" s="560"/>
      <c r="AJ25" s="560"/>
      <c r="AK25" s="560"/>
      <c r="AL25" s="560"/>
      <c r="AM25" s="561"/>
      <c r="AN25" s="556"/>
      <c r="AO25" s="557"/>
      <c r="AP25" s="557"/>
      <c r="AQ25" s="557"/>
      <c r="AR25" s="557"/>
      <c r="AS25" s="557"/>
      <c r="AT25" s="557"/>
      <c r="AU25" s="557"/>
      <c r="AV25" s="557"/>
      <c r="AW25" s="557"/>
      <c r="AX25" s="557"/>
      <c r="AY25" s="557"/>
      <c r="AZ25" s="557"/>
      <c r="BA25" s="558"/>
      <c r="BB25" s="563"/>
      <c r="BC25" s="564"/>
      <c r="BD25" s="564"/>
      <c r="BE25" s="564"/>
      <c r="BF25" s="564"/>
      <c r="BG25" s="564"/>
      <c r="BH25" s="564"/>
      <c r="BI25" s="565"/>
      <c r="BJ25" s="614">
        <f>200+15.42</f>
        <v>215.42</v>
      </c>
      <c r="BK25" s="615"/>
      <c r="BL25" s="615"/>
      <c r="BM25" s="615"/>
      <c r="BN25" s="615"/>
      <c r="BO25" s="615"/>
      <c r="BP25" s="615"/>
      <c r="BQ25" s="615"/>
      <c r="BR25" s="615"/>
      <c r="BS25" s="615"/>
      <c r="BT25" s="615"/>
      <c r="BU25" s="615"/>
      <c r="BV25" s="615"/>
      <c r="BW25" s="615"/>
      <c r="BX25" s="615"/>
      <c r="BY25" s="615"/>
      <c r="BZ25" s="615"/>
      <c r="CA25" s="615"/>
      <c r="CB25" s="616"/>
    </row>
    <row r="26" spans="1:80" s="217" customFormat="1" ht="12.75">
      <c r="A26" s="658"/>
      <c r="B26" s="659"/>
      <c r="C26" s="659"/>
      <c r="D26" s="660"/>
      <c r="E26" s="575" t="s">
        <v>183</v>
      </c>
      <c r="F26" s="576"/>
      <c r="G26" s="576"/>
      <c r="H26" s="576"/>
      <c r="I26" s="576"/>
      <c r="J26" s="576"/>
      <c r="K26" s="576"/>
      <c r="L26" s="576"/>
      <c r="M26" s="576"/>
      <c r="N26" s="576"/>
      <c r="O26" s="576"/>
      <c r="P26" s="576"/>
      <c r="Q26" s="576"/>
      <c r="R26" s="576"/>
      <c r="S26" s="576"/>
      <c r="T26" s="576"/>
      <c r="U26" s="576"/>
      <c r="V26" s="576"/>
      <c r="W26" s="576"/>
      <c r="X26" s="576"/>
      <c r="Y26" s="576"/>
      <c r="Z26" s="576"/>
      <c r="AA26" s="576"/>
      <c r="AB26" s="576"/>
      <c r="AC26" s="576"/>
      <c r="AD26" s="576"/>
      <c r="AE26" s="576"/>
      <c r="AF26" s="576"/>
      <c r="AG26" s="576"/>
      <c r="AH26" s="576"/>
      <c r="AI26" s="576"/>
      <c r="AJ26" s="576"/>
      <c r="AK26" s="576"/>
      <c r="AL26" s="576"/>
      <c r="AM26" s="577"/>
      <c r="AN26" s="575"/>
      <c r="AO26" s="576"/>
      <c r="AP26" s="576"/>
      <c r="AQ26" s="576"/>
      <c r="AR26" s="576"/>
      <c r="AS26" s="576"/>
      <c r="AT26" s="576"/>
      <c r="AU26" s="576"/>
      <c r="AV26" s="576"/>
      <c r="AW26" s="576"/>
      <c r="AX26" s="576"/>
      <c r="AY26" s="576"/>
      <c r="AZ26" s="576"/>
      <c r="BA26" s="577"/>
      <c r="BB26" s="602" t="s">
        <v>103</v>
      </c>
      <c r="BC26" s="603"/>
      <c r="BD26" s="603"/>
      <c r="BE26" s="603"/>
      <c r="BF26" s="603"/>
      <c r="BG26" s="603"/>
      <c r="BH26" s="603"/>
      <c r="BI26" s="604"/>
      <c r="BJ26" s="655">
        <f>SUM(BJ24:CB25)</f>
        <v>6663.42</v>
      </c>
      <c r="BK26" s="656"/>
      <c r="BL26" s="656"/>
      <c r="BM26" s="656"/>
      <c r="BN26" s="656"/>
      <c r="BO26" s="656"/>
      <c r="BP26" s="656"/>
      <c r="BQ26" s="656"/>
      <c r="BR26" s="656"/>
      <c r="BS26" s="656"/>
      <c r="BT26" s="656"/>
      <c r="BU26" s="656"/>
      <c r="BV26" s="656"/>
      <c r="BW26" s="656"/>
      <c r="BX26" s="656"/>
      <c r="BY26" s="656"/>
      <c r="BZ26" s="656"/>
      <c r="CA26" s="656"/>
      <c r="CB26" s="657"/>
    </row>
    <row r="27" s="18" customFormat="1" ht="15.75"/>
    <row r="28" spans="1:80" s="194" customFormat="1" ht="15.75">
      <c r="A28" s="523" t="s">
        <v>237</v>
      </c>
      <c r="B28" s="523"/>
      <c r="C28" s="523"/>
      <c r="D28" s="523"/>
      <c r="E28" s="523"/>
      <c r="F28" s="523"/>
      <c r="G28" s="523"/>
      <c r="H28" s="523"/>
      <c r="I28" s="523"/>
      <c r="J28" s="523"/>
      <c r="K28" s="523"/>
      <c r="L28" s="523"/>
      <c r="M28" s="523"/>
      <c r="N28" s="523"/>
      <c r="O28" s="523"/>
      <c r="P28" s="523"/>
      <c r="Q28" s="523"/>
      <c r="R28" s="523"/>
      <c r="S28" s="523"/>
      <c r="T28" s="523"/>
      <c r="U28" s="523"/>
      <c r="V28" s="523"/>
      <c r="W28" s="523"/>
      <c r="X28" s="523"/>
      <c r="Y28" s="523"/>
      <c r="Z28" s="523"/>
      <c r="AA28" s="523"/>
      <c r="AB28" s="523"/>
      <c r="AC28" s="523"/>
      <c r="AD28" s="523"/>
      <c r="AE28" s="523"/>
      <c r="AF28" s="523"/>
      <c r="AG28" s="523"/>
      <c r="AH28" s="523"/>
      <c r="AI28" s="523"/>
      <c r="AJ28" s="523"/>
      <c r="AK28" s="523"/>
      <c r="AL28" s="523"/>
      <c r="AM28" s="523"/>
      <c r="AN28" s="523"/>
      <c r="AO28" s="523"/>
      <c r="AP28" s="523"/>
      <c r="AQ28" s="523"/>
      <c r="AR28" s="523"/>
      <c r="AS28" s="523"/>
      <c r="AT28" s="523"/>
      <c r="AU28" s="523"/>
      <c r="AV28" s="523"/>
      <c r="AW28" s="523"/>
      <c r="AX28" s="523"/>
      <c r="AY28" s="523"/>
      <c r="AZ28" s="523"/>
      <c r="BA28" s="523"/>
      <c r="BB28" s="523"/>
      <c r="BC28" s="523"/>
      <c r="BD28" s="523"/>
      <c r="BE28" s="523"/>
      <c r="BF28" s="523"/>
      <c r="BG28" s="523"/>
      <c r="BH28" s="523"/>
      <c r="BI28" s="523"/>
      <c r="BJ28" s="523"/>
      <c r="BK28" s="523"/>
      <c r="BL28" s="523"/>
      <c r="BM28" s="523"/>
      <c r="BN28" s="523"/>
      <c r="BO28" s="523"/>
      <c r="BP28" s="523"/>
      <c r="BQ28" s="523"/>
      <c r="BR28" s="523"/>
      <c r="BS28" s="523"/>
      <c r="BT28" s="523"/>
      <c r="BU28" s="523"/>
      <c r="BV28" s="523"/>
      <c r="BW28" s="523"/>
      <c r="BX28" s="523"/>
      <c r="BY28" s="523"/>
      <c r="BZ28" s="523"/>
      <c r="CA28" s="523"/>
      <c r="CB28" s="523"/>
    </row>
    <row r="29" spans="1:80" s="196" customFormat="1" ht="9.75">
      <c r="A29" s="195"/>
      <c r="B29" s="195"/>
      <c r="C29" s="195"/>
      <c r="D29" s="195"/>
      <c r="E29" s="195"/>
      <c r="F29" s="195"/>
      <c r="G29" s="195"/>
      <c r="H29" s="195"/>
      <c r="I29" s="195"/>
      <c r="J29" s="195"/>
      <c r="K29" s="195"/>
      <c r="L29" s="195"/>
      <c r="M29" s="195"/>
      <c r="N29" s="195"/>
      <c r="O29" s="195"/>
      <c r="P29" s="195"/>
      <c r="Q29" s="195"/>
      <c r="R29" s="195"/>
      <c r="S29" s="195"/>
      <c r="T29" s="195"/>
      <c r="U29" s="195"/>
      <c r="V29" s="195"/>
      <c r="W29" s="195"/>
      <c r="X29" s="195"/>
      <c r="Y29" s="195"/>
      <c r="Z29" s="195"/>
      <c r="AA29" s="195"/>
      <c r="AB29" s="195"/>
      <c r="AC29" s="195"/>
      <c r="AD29" s="195"/>
      <c r="AE29" s="195"/>
      <c r="AF29" s="195"/>
      <c r="AG29" s="195"/>
      <c r="AH29" s="195"/>
      <c r="AI29" s="195"/>
      <c r="AJ29" s="195"/>
      <c r="AK29" s="195"/>
      <c r="AL29" s="195"/>
      <c r="AM29" s="195"/>
      <c r="AN29" s="195"/>
      <c r="AO29" s="195"/>
      <c r="AP29" s="195"/>
      <c r="AQ29" s="195"/>
      <c r="AR29" s="195"/>
      <c r="AS29" s="195"/>
      <c r="AT29" s="195"/>
      <c r="AU29" s="195"/>
      <c r="AV29" s="195"/>
      <c r="AW29" s="195"/>
      <c r="AX29" s="195"/>
      <c r="AY29" s="195"/>
      <c r="AZ29" s="195"/>
      <c r="BA29" s="195"/>
      <c r="BB29" s="195"/>
      <c r="BC29" s="195"/>
      <c r="BD29" s="195"/>
      <c r="BE29" s="195"/>
      <c r="BF29" s="195"/>
      <c r="BG29" s="195"/>
      <c r="BH29" s="195"/>
      <c r="BI29" s="195"/>
      <c r="BJ29" s="195"/>
      <c r="BK29" s="195"/>
      <c r="BL29" s="195"/>
      <c r="BM29" s="195"/>
      <c r="BN29" s="195"/>
      <c r="BO29" s="195"/>
      <c r="BP29" s="195"/>
      <c r="BQ29" s="195"/>
      <c r="BR29" s="195"/>
      <c r="BS29" s="195"/>
      <c r="BT29" s="195"/>
      <c r="BU29" s="195"/>
      <c r="BV29" s="195"/>
      <c r="BW29" s="195"/>
      <c r="BX29" s="195"/>
      <c r="BY29" s="195"/>
      <c r="BZ29" s="195"/>
      <c r="CA29" s="195"/>
      <c r="CB29" s="195"/>
    </row>
    <row r="30" spans="1:80" s="194" customFormat="1" ht="15.75">
      <c r="A30" s="194" t="s">
        <v>159</v>
      </c>
      <c r="B30" s="193"/>
      <c r="C30" s="193"/>
      <c r="D30" s="193"/>
      <c r="E30" s="193"/>
      <c r="F30" s="193"/>
      <c r="G30" s="193"/>
      <c r="H30" s="193"/>
      <c r="I30" s="193"/>
      <c r="J30" s="193"/>
      <c r="K30" s="193"/>
      <c r="L30" s="193"/>
      <c r="M30" s="193"/>
      <c r="N30" s="193"/>
      <c r="O30" s="193"/>
      <c r="P30" s="193"/>
      <c r="Q30" s="193"/>
      <c r="R30" s="193"/>
      <c r="S30" s="654"/>
      <c r="T30" s="654"/>
      <c r="U30" s="654"/>
      <c r="V30" s="654"/>
      <c r="W30" s="654"/>
      <c r="X30" s="654"/>
      <c r="Y30" s="654"/>
      <c r="Z30" s="654"/>
      <c r="AA30" s="654"/>
      <c r="AB30" s="654"/>
      <c r="AC30" s="654"/>
      <c r="AD30" s="654"/>
      <c r="AE30" s="654"/>
      <c r="AF30" s="654"/>
      <c r="AG30" s="654"/>
      <c r="AH30" s="654"/>
      <c r="AI30" s="654"/>
      <c r="AJ30" s="654"/>
      <c r="AK30" s="654"/>
      <c r="AL30" s="654"/>
      <c r="AM30" s="654"/>
      <c r="AN30" s="654"/>
      <c r="AO30" s="654"/>
      <c r="AP30" s="654"/>
      <c r="AQ30" s="654"/>
      <c r="AR30" s="654"/>
      <c r="AS30" s="654"/>
      <c r="AT30" s="654"/>
      <c r="AU30" s="654"/>
      <c r="AV30" s="654"/>
      <c r="AW30" s="654"/>
      <c r="AX30" s="654"/>
      <c r="AY30" s="654"/>
      <c r="AZ30" s="654"/>
      <c r="BA30" s="654"/>
      <c r="BB30" s="654"/>
      <c r="BC30" s="654"/>
      <c r="BD30" s="654"/>
      <c r="BE30" s="654"/>
      <c r="BF30" s="654"/>
      <c r="BG30" s="654"/>
      <c r="BH30" s="654"/>
      <c r="BI30" s="654"/>
      <c r="BJ30" s="654"/>
      <c r="BK30" s="654"/>
      <c r="BL30" s="654"/>
      <c r="BM30" s="654"/>
      <c r="BN30" s="654"/>
      <c r="BO30" s="654"/>
      <c r="BP30" s="654"/>
      <c r="BQ30" s="654"/>
      <c r="BR30" s="654"/>
      <c r="BS30" s="654"/>
      <c r="BT30" s="654"/>
      <c r="BU30" s="654"/>
      <c r="BV30" s="654"/>
      <c r="BW30" s="654"/>
      <c r="BX30" s="654"/>
      <c r="BY30" s="654"/>
      <c r="BZ30" s="654"/>
      <c r="CA30" s="654"/>
      <c r="CB30" s="654"/>
    </row>
    <row r="31" spans="1:80" s="196" customFormat="1" ht="9.75">
      <c r="A31" s="195"/>
      <c r="B31" s="195"/>
      <c r="C31" s="195"/>
      <c r="D31" s="195"/>
      <c r="E31" s="195"/>
      <c r="F31" s="195"/>
      <c r="G31" s="195"/>
      <c r="H31" s="195"/>
      <c r="I31" s="195"/>
      <c r="J31" s="195"/>
      <c r="K31" s="195"/>
      <c r="L31" s="195"/>
      <c r="M31" s="195"/>
      <c r="N31" s="195"/>
      <c r="O31" s="195"/>
      <c r="P31" s="195"/>
      <c r="Q31" s="195"/>
      <c r="R31" s="195"/>
      <c r="S31" s="195"/>
      <c r="T31" s="195"/>
      <c r="U31" s="195"/>
      <c r="V31" s="195"/>
      <c r="W31" s="195"/>
      <c r="X31" s="195"/>
      <c r="Y31" s="195"/>
      <c r="Z31" s="195"/>
      <c r="AA31" s="195"/>
      <c r="AB31" s="195"/>
      <c r="AC31" s="195"/>
      <c r="AD31" s="195"/>
      <c r="AE31" s="195"/>
      <c r="AF31" s="195"/>
      <c r="AG31" s="195"/>
      <c r="AH31" s="195"/>
      <c r="AI31" s="195"/>
      <c r="AJ31" s="195"/>
      <c r="AK31" s="195"/>
      <c r="AL31" s="195"/>
      <c r="AM31" s="195"/>
      <c r="AN31" s="195"/>
      <c r="AO31" s="195"/>
      <c r="AP31" s="195"/>
      <c r="AQ31" s="195"/>
      <c r="AR31" s="195"/>
      <c r="AS31" s="195"/>
      <c r="AT31" s="195"/>
      <c r="AU31" s="195"/>
      <c r="AV31" s="195"/>
      <c r="AW31" s="195"/>
      <c r="AX31" s="195"/>
      <c r="AY31" s="195"/>
      <c r="AZ31" s="195"/>
      <c r="BA31" s="195"/>
      <c r="BB31" s="195"/>
      <c r="BC31" s="195"/>
      <c r="BD31" s="195"/>
      <c r="BE31" s="195"/>
      <c r="BF31" s="195"/>
      <c r="BG31" s="195"/>
      <c r="BH31" s="195"/>
      <c r="BI31" s="195"/>
      <c r="BJ31" s="195"/>
      <c r="BK31" s="195"/>
      <c r="BL31" s="195"/>
      <c r="BM31" s="195"/>
      <c r="BN31" s="195"/>
      <c r="BO31" s="195"/>
      <c r="BP31" s="195"/>
      <c r="BQ31" s="195"/>
      <c r="BR31" s="195"/>
      <c r="BS31" s="195"/>
      <c r="BT31" s="195"/>
      <c r="BU31" s="195"/>
      <c r="BV31" s="195"/>
      <c r="BW31" s="195"/>
      <c r="BX31" s="195"/>
      <c r="BY31" s="195"/>
      <c r="BZ31" s="195"/>
      <c r="CA31" s="195"/>
      <c r="CB31" s="195"/>
    </row>
    <row r="32" spans="1:80" s="194" customFormat="1" ht="15.75">
      <c r="A32" s="194" t="s">
        <v>160</v>
      </c>
      <c r="B32" s="193"/>
      <c r="C32" s="193"/>
      <c r="D32" s="193"/>
      <c r="E32" s="193"/>
      <c r="F32" s="193"/>
      <c r="G32" s="193"/>
      <c r="H32" s="193"/>
      <c r="I32" s="193"/>
      <c r="J32" s="193"/>
      <c r="K32" s="193"/>
      <c r="L32" s="193"/>
      <c r="M32" s="193"/>
      <c r="N32" s="193"/>
      <c r="O32" s="193"/>
      <c r="P32" s="193"/>
      <c r="Q32" s="193"/>
      <c r="R32" s="193"/>
      <c r="S32" s="193"/>
      <c r="T32" s="193"/>
      <c r="U32" s="193"/>
      <c r="V32" s="193"/>
      <c r="W32" s="193"/>
      <c r="X32" s="193"/>
      <c r="Y32" s="193"/>
      <c r="Z32" s="193"/>
      <c r="AA32" s="193"/>
      <c r="AB32" s="193"/>
      <c r="AC32" s="193"/>
      <c r="AD32" s="193"/>
      <c r="AE32" s="193"/>
      <c r="AF32" s="193"/>
      <c r="AG32" s="193"/>
      <c r="AH32" s="391"/>
      <c r="AI32" s="391"/>
      <c r="AJ32" s="391"/>
      <c r="AK32" s="391"/>
      <c r="AL32" s="391"/>
      <c r="AM32" s="391"/>
      <c r="AN32" s="391"/>
      <c r="AO32" s="391"/>
      <c r="AP32" s="391"/>
      <c r="AQ32" s="391"/>
      <c r="AR32" s="391"/>
      <c r="AS32" s="391"/>
      <c r="AT32" s="391"/>
      <c r="AU32" s="391"/>
      <c r="AV32" s="391"/>
      <c r="AW32" s="391"/>
      <c r="AX32" s="391"/>
      <c r="AY32" s="391"/>
      <c r="AZ32" s="391"/>
      <c r="BA32" s="391"/>
      <c r="BB32" s="391"/>
      <c r="BC32" s="391"/>
      <c r="BD32" s="391"/>
      <c r="BE32" s="391"/>
      <c r="BF32" s="391"/>
      <c r="BG32" s="391"/>
      <c r="BH32" s="391"/>
      <c r="BI32" s="391"/>
      <c r="BJ32" s="391"/>
      <c r="BK32" s="391"/>
      <c r="BL32" s="391"/>
      <c r="BM32" s="391"/>
      <c r="BN32" s="391"/>
      <c r="BO32" s="391"/>
      <c r="BP32" s="391"/>
      <c r="BQ32" s="391"/>
      <c r="BR32" s="391"/>
      <c r="BS32" s="391"/>
      <c r="BT32" s="391"/>
      <c r="BU32" s="391"/>
      <c r="BV32" s="391"/>
      <c r="BW32" s="391"/>
      <c r="BX32" s="391"/>
      <c r="BY32" s="391"/>
      <c r="BZ32" s="391"/>
      <c r="CA32" s="391"/>
      <c r="CB32" s="391"/>
    </row>
    <row r="34" spans="1:80" ht="12.75">
      <c r="A34" s="520" t="s">
        <v>17</v>
      </c>
      <c r="B34" s="521"/>
      <c r="C34" s="521"/>
      <c r="D34" s="522"/>
      <c r="E34" s="520" t="s">
        <v>7</v>
      </c>
      <c r="F34" s="521"/>
      <c r="G34" s="521"/>
      <c r="H34" s="521"/>
      <c r="I34" s="521"/>
      <c r="J34" s="521"/>
      <c r="K34" s="521"/>
      <c r="L34" s="521"/>
      <c r="M34" s="521"/>
      <c r="N34" s="521"/>
      <c r="O34" s="521"/>
      <c r="P34" s="521"/>
      <c r="Q34" s="521"/>
      <c r="R34" s="521"/>
      <c r="S34" s="521"/>
      <c r="T34" s="521"/>
      <c r="U34" s="521"/>
      <c r="V34" s="521"/>
      <c r="W34" s="521"/>
      <c r="X34" s="521"/>
      <c r="Y34" s="521"/>
      <c r="Z34" s="521"/>
      <c r="AA34" s="521"/>
      <c r="AB34" s="521"/>
      <c r="AC34" s="521"/>
      <c r="AD34" s="521"/>
      <c r="AE34" s="521"/>
      <c r="AF34" s="521"/>
      <c r="AG34" s="521"/>
      <c r="AH34" s="521"/>
      <c r="AI34" s="521"/>
      <c r="AJ34" s="521"/>
      <c r="AK34" s="521"/>
      <c r="AL34" s="521"/>
      <c r="AM34" s="522"/>
      <c r="AN34" s="520" t="s">
        <v>223</v>
      </c>
      <c r="AO34" s="521"/>
      <c r="AP34" s="521"/>
      <c r="AQ34" s="521"/>
      <c r="AR34" s="521"/>
      <c r="AS34" s="521"/>
      <c r="AT34" s="521"/>
      <c r="AU34" s="521"/>
      <c r="AV34" s="521"/>
      <c r="AW34" s="521"/>
      <c r="AX34" s="521"/>
      <c r="AY34" s="521"/>
      <c r="AZ34" s="521"/>
      <c r="BA34" s="522"/>
      <c r="BB34" s="520" t="s">
        <v>187</v>
      </c>
      <c r="BC34" s="521"/>
      <c r="BD34" s="521"/>
      <c r="BE34" s="521"/>
      <c r="BF34" s="521"/>
      <c r="BG34" s="521"/>
      <c r="BH34" s="521"/>
      <c r="BI34" s="521"/>
      <c r="BJ34" s="521"/>
      <c r="BK34" s="521"/>
      <c r="BL34" s="521"/>
      <c r="BM34" s="522"/>
      <c r="BN34" s="520" t="s">
        <v>224</v>
      </c>
      <c r="BO34" s="521"/>
      <c r="BP34" s="521"/>
      <c r="BQ34" s="521"/>
      <c r="BR34" s="521"/>
      <c r="BS34" s="521"/>
      <c r="BT34" s="521"/>
      <c r="BU34" s="521"/>
      <c r="BV34" s="521"/>
      <c r="BW34" s="521"/>
      <c r="BX34" s="521"/>
      <c r="BY34" s="521"/>
      <c r="BZ34" s="521"/>
      <c r="CA34" s="521"/>
      <c r="CB34" s="522"/>
    </row>
    <row r="35" spans="1:80" ht="12.75">
      <c r="A35" s="517" t="s">
        <v>18</v>
      </c>
      <c r="B35" s="518"/>
      <c r="C35" s="518"/>
      <c r="D35" s="519"/>
      <c r="E35" s="517"/>
      <c r="F35" s="518"/>
      <c r="G35" s="518"/>
      <c r="H35" s="518"/>
      <c r="I35" s="518"/>
      <c r="J35" s="518"/>
      <c r="K35" s="518"/>
      <c r="L35" s="518"/>
      <c r="M35" s="518"/>
      <c r="N35" s="518"/>
      <c r="O35" s="518"/>
      <c r="P35" s="518"/>
      <c r="Q35" s="518"/>
      <c r="R35" s="518"/>
      <c r="S35" s="518"/>
      <c r="T35" s="518"/>
      <c r="U35" s="518"/>
      <c r="V35" s="518"/>
      <c r="W35" s="518"/>
      <c r="X35" s="518"/>
      <c r="Y35" s="518"/>
      <c r="Z35" s="518"/>
      <c r="AA35" s="518"/>
      <c r="AB35" s="518"/>
      <c r="AC35" s="518"/>
      <c r="AD35" s="518"/>
      <c r="AE35" s="518"/>
      <c r="AF35" s="518"/>
      <c r="AG35" s="518"/>
      <c r="AH35" s="518"/>
      <c r="AI35" s="518"/>
      <c r="AJ35" s="518"/>
      <c r="AK35" s="518"/>
      <c r="AL35" s="518"/>
      <c r="AM35" s="519"/>
      <c r="AN35" s="517" t="s">
        <v>225</v>
      </c>
      <c r="AO35" s="518"/>
      <c r="AP35" s="518"/>
      <c r="AQ35" s="518"/>
      <c r="AR35" s="518"/>
      <c r="AS35" s="518"/>
      <c r="AT35" s="518"/>
      <c r="AU35" s="518"/>
      <c r="AV35" s="518"/>
      <c r="AW35" s="518"/>
      <c r="AX35" s="518"/>
      <c r="AY35" s="518"/>
      <c r="AZ35" s="518"/>
      <c r="BA35" s="519"/>
      <c r="BB35" s="517" t="s">
        <v>199</v>
      </c>
      <c r="BC35" s="518"/>
      <c r="BD35" s="518"/>
      <c r="BE35" s="518"/>
      <c r="BF35" s="518"/>
      <c r="BG35" s="518"/>
      <c r="BH35" s="518"/>
      <c r="BI35" s="518"/>
      <c r="BJ35" s="518"/>
      <c r="BK35" s="518"/>
      <c r="BL35" s="518"/>
      <c r="BM35" s="519"/>
      <c r="BN35" s="517" t="s">
        <v>226</v>
      </c>
      <c r="BO35" s="518"/>
      <c r="BP35" s="518"/>
      <c r="BQ35" s="518"/>
      <c r="BR35" s="518"/>
      <c r="BS35" s="518"/>
      <c r="BT35" s="518"/>
      <c r="BU35" s="518"/>
      <c r="BV35" s="518"/>
      <c r="BW35" s="518"/>
      <c r="BX35" s="518"/>
      <c r="BY35" s="518"/>
      <c r="BZ35" s="518"/>
      <c r="CA35" s="518"/>
      <c r="CB35" s="519"/>
    </row>
    <row r="36" spans="1:80" ht="12.75">
      <c r="A36" s="517"/>
      <c r="B36" s="518"/>
      <c r="C36" s="518"/>
      <c r="D36" s="519"/>
      <c r="E36" s="517"/>
      <c r="F36" s="518"/>
      <c r="G36" s="518"/>
      <c r="H36" s="518"/>
      <c r="I36" s="518"/>
      <c r="J36" s="518"/>
      <c r="K36" s="518"/>
      <c r="L36" s="518"/>
      <c r="M36" s="518"/>
      <c r="N36" s="518"/>
      <c r="O36" s="518"/>
      <c r="P36" s="518"/>
      <c r="Q36" s="518"/>
      <c r="R36" s="518"/>
      <c r="S36" s="518"/>
      <c r="T36" s="518"/>
      <c r="U36" s="518"/>
      <c r="V36" s="518"/>
      <c r="W36" s="518"/>
      <c r="X36" s="518"/>
      <c r="Y36" s="518"/>
      <c r="Z36" s="518"/>
      <c r="AA36" s="518"/>
      <c r="AB36" s="518"/>
      <c r="AC36" s="518"/>
      <c r="AD36" s="518"/>
      <c r="AE36" s="518"/>
      <c r="AF36" s="518"/>
      <c r="AG36" s="518"/>
      <c r="AH36" s="518"/>
      <c r="AI36" s="518"/>
      <c r="AJ36" s="518"/>
      <c r="AK36" s="518"/>
      <c r="AL36" s="518"/>
      <c r="AM36" s="519"/>
      <c r="AN36" s="517"/>
      <c r="AO36" s="518"/>
      <c r="AP36" s="518"/>
      <c r="AQ36" s="518"/>
      <c r="AR36" s="518"/>
      <c r="AS36" s="518"/>
      <c r="AT36" s="518"/>
      <c r="AU36" s="518"/>
      <c r="AV36" s="518"/>
      <c r="AW36" s="518"/>
      <c r="AX36" s="518"/>
      <c r="AY36" s="518"/>
      <c r="AZ36" s="518"/>
      <c r="BA36" s="519"/>
      <c r="BB36" s="517"/>
      <c r="BC36" s="518"/>
      <c r="BD36" s="518"/>
      <c r="BE36" s="518"/>
      <c r="BF36" s="518"/>
      <c r="BG36" s="518"/>
      <c r="BH36" s="518"/>
      <c r="BI36" s="518"/>
      <c r="BJ36" s="518"/>
      <c r="BK36" s="518"/>
      <c r="BL36" s="518"/>
      <c r="BM36" s="519"/>
      <c r="BN36" s="517" t="s">
        <v>227</v>
      </c>
      <c r="BO36" s="518"/>
      <c r="BP36" s="518"/>
      <c r="BQ36" s="518"/>
      <c r="BR36" s="518"/>
      <c r="BS36" s="518"/>
      <c r="BT36" s="518"/>
      <c r="BU36" s="518"/>
      <c r="BV36" s="518"/>
      <c r="BW36" s="518"/>
      <c r="BX36" s="518"/>
      <c r="BY36" s="518"/>
      <c r="BZ36" s="518"/>
      <c r="CA36" s="518"/>
      <c r="CB36" s="519"/>
    </row>
    <row r="37" spans="1:80" ht="12.75">
      <c r="A37" s="524">
        <v>1</v>
      </c>
      <c r="B37" s="525"/>
      <c r="C37" s="525"/>
      <c r="D37" s="526"/>
      <c r="E37" s="524">
        <v>2</v>
      </c>
      <c r="F37" s="525"/>
      <c r="G37" s="525"/>
      <c r="H37" s="525"/>
      <c r="I37" s="525"/>
      <c r="J37" s="525"/>
      <c r="K37" s="525"/>
      <c r="L37" s="525"/>
      <c r="M37" s="525"/>
      <c r="N37" s="525"/>
      <c r="O37" s="525"/>
      <c r="P37" s="525"/>
      <c r="Q37" s="525"/>
      <c r="R37" s="525"/>
      <c r="S37" s="525"/>
      <c r="T37" s="525"/>
      <c r="U37" s="525"/>
      <c r="V37" s="525"/>
      <c r="W37" s="525"/>
      <c r="X37" s="525"/>
      <c r="Y37" s="525"/>
      <c r="Z37" s="525"/>
      <c r="AA37" s="525"/>
      <c r="AB37" s="525"/>
      <c r="AC37" s="525"/>
      <c r="AD37" s="525"/>
      <c r="AE37" s="525"/>
      <c r="AF37" s="525"/>
      <c r="AG37" s="525"/>
      <c r="AH37" s="525"/>
      <c r="AI37" s="525"/>
      <c r="AJ37" s="525"/>
      <c r="AK37" s="525"/>
      <c r="AL37" s="525"/>
      <c r="AM37" s="526"/>
      <c r="AN37" s="524">
        <v>3</v>
      </c>
      <c r="AO37" s="525"/>
      <c r="AP37" s="525"/>
      <c r="AQ37" s="525"/>
      <c r="AR37" s="525"/>
      <c r="AS37" s="525"/>
      <c r="AT37" s="525"/>
      <c r="AU37" s="525"/>
      <c r="AV37" s="525"/>
      <c r="AW37" s="525"/>
      <c r="AX37" s="525"/>
      <c r="AY37" s="525"/>
      <c r="AZ37" s="525"/>
      <c r="BA37" s="526"/>
      <c r="BB37" s="524">
        <v>4</v>
      </c>
      <c r="BC37" s="525"/>
      <c r="BD37" s="525"/>
      <c r="BE37" s="525"/>
      <c r="BF37" s="525"/>
      <c r="BG37" s="525"/>
      <c r="BH37" s="525"/>
      <c r="BI37" s="525"/>
      <c r="BJ37" s="525"/>
      <c r="BK37" s="525"/>
      <c r="BL37" s="525"/>
      <c r="BM37" s="526"/>
      <c r="BN37" s="524">
        <v>5</v>
      </c>
      <c r="BO37" s="525"/>
      <c r="BP37" s="525"/>
      <c r="BQ37" s="525"/>
      <c r="BR37" s="525"/>
      <c r="BS37" s="525"/>
      <c r="BT37" s="525"/>
      <c r="BU37" s="525"/>
      <c r="BV37" s="525"/>
      <c r="BW37" s="525"/>
      <c r="BX37" s="525"/>
      <c r="BY37" s="525"/>
      <c r="BZ37" s="525"/>
      <c r="CA37" s="525"/>
      <c r="CB37" s="526"/>
    </row>
    <row r="38" spans="1:80" ht="12.75">
      <c r="A38" s="559"/>
      <c r="B38" s="560"/>
      <c r="C38" s="560"/>
      <c r="D38" s="561"/>
      <c r="E38" s="563" t="s">
        <v>183</v>
      </c>
      <c r="F38" s="564"/>
      <c r="G38" s="564"/>
      <c r="H38" s="564"/>
      <c r="I38" s="564"/>
      <c r="J38" s="564"/>
      <c r="K38" s="564"/>
      <c r="L38" s="564"/>
      <c r="M38" s="564"/>
      <c r="N38" s="564"/>
      <c r="O38" s="564"/>
      <c r="P38" s="564"/>
      <c r="Q38" s="564"/>
      <c r="R38" s="564"/>
      <c r="S38" s="564"/>
      <c r="T38" s="564"/>
      <c r="U38" s="564"/>
      <c r="V38" s="564"/>
      <c r="W38" s="564"/>
      <c r="X38" s="564"/>
      <c r="Y38" s="564"/>
      <c r="Z38" s="564"/>
      <c r="AA38" s="564"/>
      <c r="AB38" s="564"/>
      <c r="AC38" s="564"/>
      <c r="AD38" s="564"/>
      <c r="AE38" s="564"/>
      <c r="AF38" s="564"/>
      <c r="AG38" s="564"/>
      <c r="AH38" s="564"/>
      <c r="AI38" s="564"/>
      <c r="AJ38" s="564"/>
      <c r="AK38" s="564"/>
      <c r="AL38" s="564"/>
      <c r="AM38" s="565"/>
      <c r="AN38" s="566" t="s">
        <v>103</v>
      </c>
      <c r="AO38" s="567"/>
      <c r="AP38" s="567"/>
      <c r="AQ38" s="567"/>
      <c r="AR38" s="567"/>
      <c r="AS38" s="567"/>
      <c r="AT38" s="567"/>
      <c r="AU38" s="567"/>
      <c r="AV38" s="567"/>
      <c r="AW38" s="567"/>
      <c r="AX38" s="567"/>
      <c r="AY38" s="567"/>
      <c r="AZ38" s="567"/>
      <c r="BA38" s="568"/>
      <c r="BB38" s="590" t="s">
        <v>103</v>
      </c>
      <c r="BC38" s="591"/>
      <c r="BD38" s="591"/>
      <c r="BE38" s="591"/>
      <c r="BF38" s="591"/>
      <c r="BG38" s="591"/>
      <c r="BH38" s="591"/>
      <c r="BI38" s="591"/>
      <c r="BJ38" s="591"/>
      <c r="BK38" s="591"/>
      <c r="BL38" s="591"/>
      <c r="BM38" s="592"/>
      <c r="BN38" s="614"/>
      <c r="BO38" s="615"/>
      <c r="BP38" s="615"/>
      <c r="BQ38" s="615"/>
      <c r="BR38" s="615"/>
      <c r="BS38" s="615"/>
      <c r="BT38" s="615"/>
      <c r="BU38" s="615"/>
      <c r="BV38" s="615"/>
      <c r="BW38" s="615"/>
      <c r="BX38" s="615"/>
      <c r="BY38" s="615"/>
      <c r="BZ38" s="615"/>
      <c r="CA38" s="615"/>
      <c r="CB38" s="616"/>
    </row>
    <row r="39" s="18" customFormat="1" ht="15.75"/>
    <row r="40" spans="1:80" s="194" customFormat="1" ht="15.75">
      <c r="A40" s="523" t="s">
        <v>238</v>
      </c>
      <c r="B40" s="523"/>
      <c r="C40" s="523"/>
      <c r="D40" s="523"/>
      <c r="E40" s="523"/>
      <c r="F40" s="523"/>
      <c r="G40" s="523"/>
      <c r="H40" s="523"/>
      <c r="I40" s="523"/>
      <c r="J40" s="523"/>
      <c r="K40" s="523"/>
      <c r="L40" s="523"/>
      <c r="M40" s="523"/>
      <c r="N40" s="523"/>
      <c r="O40" s="523"/>
      <c r="P40" s="523"/>
      <c r="Q40" s="523"/>
      <c r="R40" s="523"/>
      <c r="S40" s="523"/>
      <c r="T40" s="523"/>
      <c r="U40" s="523"/>
      <c r="V40" s="523"/>
      <c r="W40" s="523"/>
      <c r="X40" s="523"/>
      <c r="Y40" s="523"/>
      <c r="Z40" s="523"/>
      <c r="AA40" s="523"/>
      <c r="AB40" s="523"/>
      <c r="AC40" s="523"/>
      <c r="AD40" s="523"/>
      <c r="AE40" s="523"/>
      <c r="AF40" s="523"/>
      <c r="AG40" s="523"/>
      <c r="AH40" s="523"/>
      <c r="AI40" s="523"/>
      <c r="AJ40" s="523"/>
      <c r="AK40" s="523"/>
      <c r="AL40" s="523"/>
      <c r="AM40" s="523"/>
      <c r="AN40" s="523"/>
      <c r="AO40" s="523"/>
      <c r="AP40" s="523"/>
      <c r="AQ40" s="523"/>
      <c r="AR40" s="523"/>
      <c r="AS40" s="523"/>
      <c r="AT40" s="523"/>
      <c r="AU40" s="523"/>
      <c r="AV40" s="523"/>
      <c r="AW40" s="523"/>
      <c r="AX40" s="523"/>
      <c r="AY40" s="523"/>
      <c r="AZ40" s="523"/>
      <c r="BA40" s="523"/>
      <c r="BB40" s="523"/>
      <c r="BC40" s="523"/>
      <c r="BD40" s="523"/>
      <c r="BE40" s="523"/>
      <c r="BF40" s="523"/>
      <c r="BG40" s="523"/>
      <c r="BH40" s="523"/>
      <c r="BI40" s="523"/>
      <c r="BJ40" s="523"/>
      <c r="BK40" s="523"/>
      <c r="BL40" s="523"/>
      <c r="BM40" s="523"/>
      <c r="BN40" s="523"/>
      <c r="BO40" s="523"/>
      <c r="BP40" s="523"/>
      <c r="BQ40" s="523"/>
      <c r="BR40" s="523"/>
      <c r="BS40" s="523"/>
      <c r="BT40" s="523"/>
      <c r="BU40" s="523"/>
      <c r="BV40" s="523"/>
      <c r="BW40" s="523"/>
      <c r="BX40" s="523"/>
      <c r="BY40" s="523"/>
      <c r="BZ40" s="523"/>
      <c r="CA40" s="523"/>
      <c r="CB40" s="523"/>
    </row>
    <row r="41" spans="1:80" s="194" customFormat="1" ht="15.75">
      <c r="A41" s="523" t="s">
        <v>239</v>
      </c>
      <c r="B41" s="523"/>
      <c r="C41" s="523"/>
      <c r="D41" s="523"/>
      <c r="E41" s="523"/>
      <c r="F41" s="523"/>
      <c r="G41" s="523"/>
      <c r="H41" s="523"/>
      <c r="I41" s="523"/>
      <c r="J41" s="523"/>
      <c r="K41" s="523"/>
      <c r="L41" s="523"/>
      <c r="M41" s="523"/>
      <c r="N41" s="523"/>
      <c r="O41" s="523"/>
      <c r="P41" s="523"/>
      <c r="Q41" s="523"/>
      <c r="R41" s="523"/>
      <c r="S41" s="523"/>
      <c r="T41" s="523"/>
      <c r="U41" s="523"/>
      <c r="V41" s="523"/>
      <c r="W41" s="523"/>
      <c r="X41" s="523"/>
      <c r="Y41" s="523"/>
      <c r="Z41" s="523"/>
      <c r="AA41" s="523"/>
      <c r="AB41" s="523"/>
      <c r="AC41" s="523"/>
      <c r="AD41" s="523"/>
      <c r="AE41" s="523"/>
      <c r="AF41" s="523"/>
      <c r="AG41" s="523"/>
      <c r="AH41" s="523"/>
      <c r="AI41" s="523"/>
      <c r="AJ41" s="523"/>
      <c r="AK41" s="523"/>
      <c r="AL41" s="523"/>
      <c r="AM41" s="523"/>
      <c r="AN41" s="523"/>
      <c r="AO41" s="523"/>
      <c r="AP41" s="523"/>
      <c r="AQ41" s="523"/>
      <c r="AR41" s="523"/>
      <c r="AS41" s="523"/>
      <c r="AT41" s="523"/>
      <c r="AU41" s="523"/>
      <c r="AV41" s="523"/>
      <c r="AW41" s="523"/>
      <c r="AX41" s="523"/>
      <c r="AY41" s="523"/>
      <c r="AZ41" s="523"/>
      <c r="BA41" s="523"/>
      <c r="BB41" s="523"/>
      <c r="BC41" s="523"/>
      <c r="BD41" s="523"/>
      <c r="BE41" s="523"/>
      <c r="BF41" s="523"/>
      <c r="BG41" s="523"/>
      <c r="BH41" s="523"/>
      <c r="BI41" s="523"/>
      <c r="BJ41" s="523"/>
      <c r="BK41" s="523"/>
      <c r="BL41" s="523"/>
      <c r="BM41" s="523"/>
      <c r="BN41" s="523"/>
      <c r="BO41" s="523"/>
      <c r="BP41" s="523"/>
      <c r="BQ41" s="523"/>
      <c r="BR41" s="523"/>
      <c r="BS41" s="523"/>
      <c r="BT41" s="523"/>
      <c r="BU41" s="523"/>
      <c r="BV41" s="523"/>
      <c r="BW41" s="523"/>
      <c r="BX41" s="523"/>
      <c r="BY41" s="523"/>
      <c r="BZ41" s="523"/>
      <c r="CA41" s="523"/>
      <c r="CB41" s="523"/>
    </row>
    <row r="42" spans="1:80" s="196" customFormat="1" ht="9.75">
      <c r="A42" s="195"/>
      <c r="B42" s="195"/>
      <c r="C42" s="195"/>
      <c r="D42" s="195"/>
      <c r="E42" s="195"/>
      <c r="F42" s="195"/>
      <c r="G42" s="195"/>
      <c r="H42" s="195"/>
      <c r="I42" s="195"/>
      <c r="J42" s="195"/>
      <c r="K42" s="195"/>
      <c r="L42" s="195"/>
      <c r="M42" s="195"/>
      <c r="N42" s="195"/>
      <c r="O42" s="195"/>
      <c r="P42" s="195"/>
      <c r="Q42" s="195"/>
      <c r="R42" s="195"/>
      <c r="S42" s="195"/>
      <c r="T42" s="195"/>
      <c r="U42" s="195"/>
      <c r="V42" s="195"/>
      <c r="W42" s="195"/>
      <c r="X42" s="195"/>
      <c r="Y42" s="195"/>
      <c r="Z42" s="195"/>
      <c r="AA42" s="195"/>
      <c r="AB42" s="195"/>
      <c r="AC42" s="195"/>
      <c r="AD42" s="195"/>
      <c r="AE42" s="195"/>
      <c r="AF42" s="195"/>
      <c r="AG42" s="195"/>
      <c r="AH42" s="195"/>
      <c r="AI42" s="195"/>
      <c r="AJ42" s="195"/>
      <c r="AK42" s="195"/>
      <c r="AL42" s="195"/>
      <c r="AM42" s="195"/>
      <c r="AN42" s="195"/>
      <c r="AO42" s="195"/>
      <c r="AP42" s="195"/>
      <c r="AQ42" s="195"/>
      <c r="AR42" s="195"/>
      <c r="AS42" s="195"/>
      <c r="AT42" s="195"/>
      <c r="AU42" s="195"/>
      <c r="AV42" s="195"/>
      <c r="AW42" s="195"/>
      <c r="AX42" s="195"/>
      <c r="AY42" s="195"/>
      <c r="AZ42" s="195"/>
      <c r="BA42" s="195"/>
      <c r="BB42" s="195"/>
      <c r="BC42" s="195"/>
      <c r="BD42" s="195"/>
      <c r="BE42" s="195"/>
      <c r="BF42" s="195"/>
      <c r="BG42" s="195"/>
      <c r="BH42" s="195"/>
      <c r="BI42" s="195"/>
      <c r="BJ42" s="195"/>
      <c r="BK42" s="195"/>
      <c r="BL42" s="195"/>
      <c r="BM42" s="195"/>
      <c r="BN42" s="195"/>
      <c r="BO42" s="195"/>
      <c r="BP42" s="195"/>
      <c r="BQ42" s="195"/>
      <c r="BR42" s="195"/>
      <c r="BS42" s="195"/>
      <c r="BT42" s="195"/>
      <c r="BU42" s="195"/>
      <c r="BV42" s="195"/>
      <c r="BW42" s="195"/>
      <c r="BX42" s="195"/>
      <c r="BY42" s="195"/>
      <c r="BZ42" s="195"/>
      <c r="CA42" s="195"/>
      <c r="CB42" s="195"/>
    </row>
    <row r="43" spans="1:80" s="194" customFormat="1" ht="15.75">
      <c r="A43" s="194" t="s">
        <v>159</v>
      </c>
      <c r="B43" s="193"/>
      <c r="C43" s="193"/>
      <c r="D43" s="193"/>
      <c r="E43" s="193"/>
      <c r="F43" s="193"/>
      <c r="G43" s="193"/>
      <c r="H43" s="193"/>
      <c r="I43" s="193"/>
      <c r="J43" s="193"/>
      <c r="K43" s="193"/>
      <c r="L43" s="193"/>
      <c r="M43" s="193"/>
      <c r="N43" s="193"/>
      <c r="O43" s="193"/>
      <c r="P43" s="193"/>
      <c r="Q43" s="193"/>
      <c r="R43" s="193"/>
      <c r="S43" s="654"/>
      <c r="T43" s="654"/>
      <c r="U43" s="654"/>
      <c r="V43" s="654"/>
      <c r="W43" s="654"/>
      <c r="X43" s="654"/>
      <c r="Y43" s="654"/>
      <c r="Z43" s="654"/>
      <c r="AA43" s="654"/>
      <c r="AB43" s="654"/>
      <c r="AC43" s="654"/>
      <c r="AD43" s="654"/>
      <c r="AE43" s="654"/>
      <c r="AF43" s="654"/>
      <c r="AG43" s="654"/>
      <c r="AH43" s="654"/>
      <c r="AI43" s="654"/>
      <c r="AJ43" s="654"/>
      <c r="AK43" s="654"/>
      <c r="AL43" s="654"/>
      <c r="AM43" s="654"/>
      <c r="AN43" s="654"/>
      <c r="AO43" s="654"/>
      <c r="AP43" s="654"/>
      <c r="AQ43" s="654"/>
      <c r="AR43" s="654"/>
      <c r="AS43" s="654"/>
      <c r="AT43" s="654"/>
      <c r="AU43" s="654"/>
      <c r="AV43" s="654"/>
      <c r="AW43" s="654"/>
      <c r="AX43" s="654"/>
      <c r="AY43" s="654"/>
      <c r="AZ43" s="654"/>
      <c r="BA43" s="654"/>
      <c r="BB43" s="654"/>
      <c r="BC43" s="654"/>
      <c r="BD43" s="654"/>
      <c r="BE43" s="654"/>
      <c r="BF43" s="654"/>
      <c r="BG43" s="654"/>
      <c r="BH43" s="654"/>
      <c r="BI43" s="654"/>
      <c r="BJ43" s="654"/>
      <c r="BK43" s="654"/>
      <c r="BL43" s="654"/>
      <c r="BM43" s="654"/>
      <c r="BN43" s="654"/>
      <c r="BO43" s="654"/>
      <c r="BP43" s="654"/>
      <c r="BQ43" s="654"/>
      <c r="BR43" s="654"/>
      <c r="BS43" s="654"/>
      <c r="BT43" s="654"/>
      <c r="BU43" s="654"/>
      <c r="BV43" s="654"/>
      <c r="BW43" s="654"/>
      <c r="BX43" s="654"/>
      <c r="BY43" s="654"/>
      <c r="BZ43" s="654"/>
      <c r="CA43" s="654"/>
      <c r="CB43" s="654"/>
    </row>
    <row r="44" spans="1:80" s="196" customFormat="1" ht="9.75">
      <c r="A44" s="195"/>
      <c r="B44" s="195"/>
      <c r="C44" s="195"/>
      <c r="D44" s="195"/>
      <c r="E44" s="195"/>
      <c r="F44" s="195"/>
      <c r="G44" s="195"/>
      <c r="H44" s="195"/>
      <c r="I44" s="195"/>
      <c r="J44" s="195"/>
      <c r="K44" s="195"/>
      <c r="L44" s="195"/>
      <c r="M44" s="195"/>
      <c r="N44" s="195"/>
      <c r="O44" s="195"/>
      <c r="P44" s="195"/>
      <c r="Q44" s="195"/>
      <c r="R44" s="195"/>
      <c r="S44" s="195"/>
      <c r="T44" s="195"/>
      <c r="U44" s="195"/>
      <c r="V44" s="195"/>
      <c r="W44" s="195"/>
      <c r="X44" s="195"/>
      <c r="Y44" s="195"/>
      <c r="Z44" s="195"/>
      <c r="AA44" s="195"/>
      <c r="AB44" s="195"/>
      <c r="AC44" s="195"/>
      <c r="AD44" s="195"/>
      <c r="AE44" s="195"/>
      <c r="AF44" s="195"/>
      <c r="AG44" s="195"/>
      <c r="AH44" s="195"/>
      <c r="AI44" s="195"/>
      <c r="AJ44" s="195"/>
      <c r="AK44" s="195"/>
      <c r="AL44" s="195"/>
      <c r="AM44" s="195"/>
      <c r="AN44" s="195"/>
      <c r="AO44" s="195"/>
      <c r="AP44" s="195"/>
      <c r="AQ44" s="195"/>
      <c r="AR44" s="195"/>
      <c r="AS44" s="195"/>
      <c r="AT44" s="195"/>
      <c r="AU44" s="195"/>
      <c r="AV44" s="195"/>
      <c r="AW44" s="195"/>
      <c r="AX44" s="195"/>
      <c r="AY44" s="195"/>
      <c r="AZ44" s="195"/>
      <c r="BA44" s="195"/>
      <c r="BB44" s="195"/>
      <c r="BC44" s="195"/>
      <c r="BD44" s="195"/>
      <c r="BE44" s="195"/>
      <c r="BF44" s="195"/>
      <c r="BG44" s="195"/>
      <c r="BH44" s="195"/>
      <c r="BI44" s="195"/>
      <c r="BJ44" s="195"/>
      <c r="BK44" s="195"/>
      <c r="BL44" s="195"/>
      <c r="BM44" s="195"/>
      <c r="BN44" s="195"/>
      <c r="BO44" s="195"/>
      <c r="BP44" s="195"/>
      <c r="BQ44" s="195"/>
      <c r="BR44" s="195"/>
      <c r="BS44" s="195"/>
      <c r="BT44" s="195"/>
      <c r="BU44" s="195"/>
      <c r="BV44" s="195"/>
      <c r="BW44" s="195"/>
      <c r="BX44" s="195"/>
      <c r="BY44" s="195"/>
      <c r="BZ44" s="195"/>
      <c r="CA44" s="195"/>
      <c r="CB44" s="195"/>
    </row>
    <row r="45" spans="1:80" s="194" customFormat="1" ht="15.75">
      <c r="A45" s="194" t="s">
        <v>160</v>
      </c>
      <c r="B45" s="193"/>
      <c r="C45" s="193"/>
      <c r="D45" s="193"/>
      <c r="E45" s="193"/>
      <c r="F45" s="193"/>
      <c r="G45" s="193"/>
      <c r="H45" s="193"/>
      <c r="I45" s="193"/>
      <c r="J45" s="193"/>
      <c r="K45" s="193"/>
      <c r="L45" s="193"/>
      <c r="M45" s="193"/>
      <c r="N45" s="193"/>
      <c r="O45" s="193"/>
      <c r="P45" s="193"/>
      <c r="Q45" s="193"/>
      <c r="R45" s="193"/>
      <c r="S45" s="193"/>
      <c r="T45" s="193"/>
      <c r="U45" s="193"/>
      <c r="V45" s="193"/>
      <c r="W45" s="193"/>
      <c r="X45" s="193"/>
      <c r="Y45" s="193"/>
      <c r="Z45" s="193"/>
      <c r="AA45" s="193"/>
      <c r="AB45" s="193"/>
      <c r="AC45" s="193"/>
      <c r="AD45" s="193"/>
      <c r="AE45" s="193"/>
      <c r="AF45" s="193"/>
      <c r="AG45" s="193"/>
      <c r="AH45" s="391"/>
      <c r="AI45" s="391"/>
      <c r="AJ45" s="391"/>
      <c r="AK45" s="391"/>
      <c r="AL45" s="391"/>
      <c r="AM45" s="391"/>
      <c r="AN45" s="391"/>
      <c r="AO45" s="391"/>
      <c r="AP45" s="391"/>
      <c r="AQ45" s="391"/>
      <c r="AR45" s="391"/>
      <c r="AS45" s="391"/>
      <c r="AT45" s="391"/>
      <c r="AU45" s="391"/>
      <c r="AV45" s="391"/>
      <c r="AW45" s="391"/>
      <c r="AX45" s="391"/>
      <c r="AY45" s="391"/>
      <c r="AZ45" s="391"/>
      <c r="BA45" s="391"/>
      <c r="BB45" s="391"/>
      <c r="BC45" s="391"/>
      <c r="BD45" s="391"/>
      <c r="BE45" s="391"/>
      <c r="BF45" s="391"/>
      <c r="BG45" s="391"/>
      <c r="BH45" s="391"/>
      <c r="BI45" s="391"/>
      <c r="BJ45" s="391"/>
      <c r="BK45" s="391"/>
      <c r="BL45" s="391"/>
      <c r="BM45" s="391"/>
      <c r="BN45" s="391"/>
      <c r="BO45" s="391"/>
      <c r="BP45" s="391"/>
      <c r="BQ45" s="391"/>
      <c r="BR45" s="391"/>
      <c r="BS45" s="391"/>
      <c r="BT45" s="391"/>
      <c r="BU45" s="391"/>
      <c r="BV45" s="391"/>
      <c r="BW45" s="391"/>
      <c r="BX45" s="391"/>
      <c r="BY45" s="391"/>
      <c r="BZ45" s="391"/>
      <c r="CA45" s="391"/>
      <c r="CB45" s="391"/>
    </row>
    <row r="47" spans="1:80" ht="12.75">
      <c r="A47" s="520" t="s">
        <v>17</v>
      </c>
      <c r="B47" s="521"/>
      <c r="C47" s="521"/>
      <c r="D47" s="522"/>
      <c r="E47" s="520" t="s">
        <v>7</v>
      </c>
      <c r="F47" s="521"/>
      <c r="G47" s="521"/>
      <c r="H47" s="521"/>
      <c r="I47" s="521"/>
      <c r="J47" s="521"/>
      <c r="K47" s="521"/>
      <c r="L47" s="521"/>
      <c r="M47" s="521"/>
      <c r="N47" s="521"/>
      <c r="O47" s="521"/>
      <c r="P47" s="521"/>
      <c r="Q47" s="521"/>
      <c r="R47" s="521"/>
      <c r="S47" s="521"/>
      <c r="T47" s="521"/>
      <c r="U47" s="521"/>
      <c r="V47" s="521"/>
      <c r="W47" s="521"/>
      <c r="X47" s="521"/>
      <c r="Y47" s="521"/>
      <c r="Z47" s="521"/>
      <c r="AA47" s="521"/>
      <c r="AB47" s="521"/>
      <c r="AC47" s="521"/>
      <c r="AD47" s="521"/>
      <c r="AE47" s="521"/>
      <c r="AF47" s="521"/>
      <c r="AG47" s="521"/>
      <c r="AH47" s="521"/>
      <c r="AI47" s="521"/>
      <c r="AJ47" s="521"/>
      <c r="AK47" s="521"/>
      <c r="AL47" s="521"/>
      <c r="AM47" s="522"/>
      <c r="AN47" s="520" t="s">
        <v>223</v>
      </c>
      <c r="AO47" s="521"/>
      <c r="AP47" s="521"/>
      <c r="AQ47" s="521"/>
      <c r="AR47" s="521"/>
      <c r="AS47" s="521"/>
      <c r="AT47" s="521"/>
      <c r="AU47" s="521"/>
      <c r="AV47" s="521"/>
      <c r="AW47" s="521"/>
      <c r="AX47" s="521"/>
      <c r="AY47" s="521"/>
      <c r="AZ47" s="521"/>
      <c r="BA47" s="522"/>
      <c r="BB47" s="520" t="s">
        <v>187</v>
      </c>
      <c r="BC47" s="521"/>
      <c r="BD47" s="521"/>
      <c r="BE47" s="521"/>
      <c r="BF47" s="521"/>
      <c r="BG47" s="521"/>
      <c r="BH47" s="521"/>
      <c r="BI47" s="521"/>
      <c r="BJ47" s="521"/>
      <c r="BK47" s="521"/>
      <c r="BL47" s="521"/>
      <c r="BM47" s="522"/>
      <c r="BN47" s="520" t="s">
        <v>224</v>
      </c>
      <c r="BO47" s="521"/>
      <c r="BP47" s="521"/>
      <c r="BQ47" s="521"/>
      <c r="BR47" s="521"/>
      <c r="BS47" s="521"/>
      <c r="BT47" s="521"/>
      <c r="BU47" s="521"/>
      <c r="BV47" s="521"/>
      <c r="BW47" s="521"/>
      <c r="BX47" s="521"/>
      <c r="BY47" s="521"/>
      <c r="BZ47" s="521"/>
      <c r="CA47" s="521"/>
      <c r="CB47" s="522"/>
    </row>
    <row r="48" spans="1:80" ht="12.75">
      <c r="A48" s="517" t="s">
        <v>18</v>
      </c>
      <c r="B48" s="518"/>
      <c r="C48" s="518"/>
      <c r="D48" s="519"/>
      <c r="E48" s="517"/>
      <c r="F48" s="518"/>
      <c r="G48" s="518"/>
      <c r="H48" s="518"/>
      <c r="I48" s="518"/>
      <c r="J48" s="518"/>
      <c r="K48" s="518"/>
      <c r="L48" s="518"/>
      <c r="M48" s="518"/>
      <c r="N48" s="518"/>
      <c r="O48" s="518"/>
      <c r="P48" s="518"/>
      <c r="Q48" s="518"/>
      <c r="R48" s="518"/>
      <c r="S48" s="518"/>
      <c r="T48" s="518"/>
      <c r="U48" s="518"/>
      <c r="V48" s="518"/>
      <c r="W48" s="518"/>
      <c r="X48" s="518"/>
      <c r="Y48" s="518"/>
      <c r="Z48" s="518"/>
      <c r="AA48" s="518"/>
      <c r="AB48" s="518"/>
      <c r="AC48" s="518"/>
      <c r="AD48" s="518"/>
      <c r="AE48" s="518"/>
      <c r="AF48" s="518"/>
      <c r="AG48" s="518"/>
      <c r="AH48" s="518"/>
      <c r="AI48" s="518"/>
      <c r="AJ48" s="518"/>
      <c r="AK48" s="518"/>
      <c r="AL48" s="518"/>
      <c r="AM48" s="519"/>
      <c r="AN48" s="517" t="s">
        <v>225</v>
      </c>
      <c r="AO48" s="518"/>
      <c r="AP48" s="518"/>
      <c r="AQ48" s="518"/>
      <c r="AR48" s="518"/>
      <c r="AS48" s="518"/>
      <c r="AT48" s="518"/>
      <c r="AU48" s="518"/>
      <c r="AV48" s="518"/>
      <c r="AW48" s="518"/>
      <c r="AX48" s="518"/>
      <c r="AY48" s="518"/>
      <c r="AZ48" s="518"/>
      <c r="BA48" s="519"/>
      <c r="BB48" s="517" t="s">
        <v>199</v>
      </c>
      <c r="BC48" s="518"/>
      <c r="BD48" s="518"/>
      <c r="BE48" s="518"/>
      <c r="BF48" s="518"/>
      <c r="BG48" s="518"/>
      <c r="BH48" s="518"/>
      <c r="BI48" s="518"/>
      <c r="BJ48" s="518"/>
      <c r="BK48" s="518"/>
      <c r="BL48" s="518"/>
      <c r="BM48" s="519"/>
      <c r="BN48" s="517" t="s">
        <v>226</v>
      </c>
      <c r="BO48" s="518"/>
      <c r="BP48" s="518"/>
      <c r="BQ48" s="518"/>
      <c r="BR48" s="518"/>
      <c r="BS48" s="518"/>
      <c r="BT48" s="518"/>
      <c r="BU48" s="518"/>
      <c r="BV48" s="518"/>
      <c r="BW48" s="518"/>
      <c r="BX48" s="518"/>
      <c r="BY48" s="518"/>
      <c r="BZ48" s="518"/>
      <c r="CA48" s="518"/>
      <c r="CB48" s="519"/>
    </row>
    <row r="49" spans="1:80" ht="12.75">
      <c r="A49" s="517"/>
      <c r="B49" s="518"/>
      <c r="C49" s="518"/>
      <c r="D49" s="519"/>
      <c r="E49" s="517"/>
      <c r="F49" s="518"/>
      <c r="G49" s="518"/>
      <c r="H49" s="518"/>
      <c r="I49" s="518"/>
      <c r="J49" s="518"/>
      <c r="K49" s="518"/>
      <c r="L49" s="518"/>
      <c r="M49" s="518"/>
      <c r="N49" s="518"/>
      <c r="O49" s="518"/>
      <c r="P49" s="518"/>
      <c r="Q49" s="518"/>
      <c r="R49" s="518"/>
      <c r="S49" s="518"/>
      <c r="T49" s="518"/>
      <c r="U49" s="518"/>
      <c r="V49" s="518"/>
      <c r="W49" s="518"/>
      <c r="X49" s="518"/>
      <c r="Y49" s="518"/>
      <c r="Z49" s="518"/>
      <c r="AA49" s="518"/>
      <c r="AB49" s="518"/>
      <c r="AC49" s="518"/>
      <c r="AD49" s="518"/>
      <c r="AE49" s="518"/>
      <c r="AF49" s="518"/>
      <c r="AG49" s="518"/>
      <c r="AH49" s="518"/>
      <c r="AI49" s="518"/>
      <c r="AJ49" s="518"/>
      <c r="AK49" s="518"/>
      <c r="AL49" s="518"/>
      <c r="AM49" s="519"/>
      <c r="AN49" s="517"/>
      <c r="AO49" s="518"/>
      <c r="AP49" s="518"/>
      <c r="AQ49" s="518"/>
      <c r="AR49" s="518"/>
      <c r="AS49" s="518"/>
      <c r="AT49" s="518"/>
      <c r="AU49" s="518"/>
      <c r="AV49" s="518"/>
      <c r="AW49" s="518"/>
      <c r="AX49" s="518"/>
      <c r="AY49" s="518"/>
      <c r="AZ49" s="518"/>
      <c r="BA49" s="519"/>
      <c r="BB49" s="517"/>
      <c r="BC49" s="518"/>
      <c r="BD49" s="518"/>
      <c r="BE49" s="518"/>
      <c r="BF49" s="518"/>
      <c r="BG49" s="518"/>
      <c r="BH49" s="518"/>
      <c r="BI49" s="518"/>
      <c r="BJ49" s="518"/>
      <c r="BK49" s="518"/>
      <c r="BL49" s="518"/>
      <c r="BM49" s="519"/>
      <c r="BN49" s="517" t="s">
        <v>227</v>
      </c>
      <c r="BO49" s="518"/>
      <c r="BP49" s="518"/>
      <c r="BQ49" s="518"/>
      <c r="BR49" s="518"/>
      <c r="BS49" s="518"/>
      <c r="BT49" s="518"/>
      <c r="BU49" s="518"/>
      <c r="BV49" s="518"/>
      <c r="BW49" s="518"/>
      <c r="BX49" s="518"/>
      <c r="BY49" s="518"/>
      <c r="BZ49" s="518"/>
      <c r="CA49" s="518"/>
      <c r="CB49" s="519"/>
    </row>
    <row r="50" spans="1:80" ht="12.75">
      <c r="A50" s="524">
        <v>1</v>
      </c>
      <c r="B50" s="525"/>
      <c r="C50" s="525"/>
      <c r="D50" s="526"/>
      <c r="E50" s="524">
        <v>2</v>
      </c>
      <c r="F50" s="525"/>
      <c r="G50" s="525"/>
      <c r="H50" s="525"/>
      <c r="I50" s="525"/>
      <c r="J50" s="525"/>
      <c r="K50" s="525"/>
      <c r="L50" s="525"/>
      <c r="M50" s="525"/>
      <c r="N50" s="525"/>
      <c r="O50" s="525"/>
      <c r="P50" s="525"/>
      <c r="Q50" s="525"/>
      <c r="R50" s="525"/>
      <c r="S50" s="525"/>
      <c r="T50" s="525"/>
      <c r="U50" s="525"/>
      <c r="V50" s="525"/>
      <c r="W50" s="525"/>
      <c r="X50" s="525"/>
      <c r="Y50" s="525"/>
      <c r="Z50" s="525"/>
      <c r="AA50" s="525"/>
      <c r="AB50" s="525"/>
      <c r="AC50" s="525"/>
      <c r="AD50" s="525"/>
      <c r="AE50" s="525"/>
      <c r="AF50" s="525"/>
      <c r="AG50" s="525"/>
      <c r="AH50" s="525"/>
      <c r="AI50" s="525"/>
      <c r="AJ50" s="525"/>
      <c r="AK50" s="525"/>
      <c r="AL50" s="525"/>
      <c r="AM50" s="526"/>
      <c r="AN50" s="524">
        <v>3</v>
      </c>
      <c r="AO50" s="525"/>
      <c r="AP50" s="525"/>
      <c r="AQ50" s="525"/>
      <c r="AR50" s="525"/>
      <c r="AS50" s="525"/>
      <c r="AT50" s="525"/>
      <c r="AU50" s="525"/>
      <c r="AV50" s="525"/>
      <c r="AW50" s="525"/>
      <c r="AX50" s="525"/>
      <c r="AY50" s="525"/>
      <c r="AZ50" s="525"/>
      <c r="BA50" s="526"/>
      <c r="BB50" s="524">
        <v>4</v>
      </c>
      <c r="BC50" s="525"/>
      <c r="BD50" s="525"/>
      <c r="BE50" s="525"/>
      <c r="BF50" s="525"/>
      <c r="BG50" s="525"/>
      <c r="BH50" s="525"/>
      <c r="BI50" s="525"/>
      <c r="BJ50" s="525"/>
      <c r="BK50" s="525"/>
      <c r="BL50" s="525"/>
      <c r="BM50" s="526"/>
      <c r="BN50" s="524">
        <v>5</v>
      </c>
      <c r="BO50" s="525"/>
      <c r="BP50" s="525"/>
      <c r="BQ50" s="525"/>
      <c r="BR50" s="525"/>
      <c r="BS50" s="525"/>
      <c r="BT50" s="525"/>
      <c r="BU50" s="525"/>
      <c r="BV50" s="525"/>
      <c r="BW50" s="525"/>
      <c r="BX50" s="525"/>
      <c r="BY50" s="525"/>
      <c r="BZ50" s="525"/>
      <c r="CA50" s="525"/>
      <c r="CB50" s="526"/>
    </row>
    <row r="51" spans="1:80" ht="12.75">
      <c r="A51" s="559"/>
      <c r="B51" s="560"/>
      <c r="C51" s="560"/>
      <c r="D51" s="561"/>
      <c r="E51" s="563" t="s">
        <v>183</v>
      </c>
      <c r="F51" s="564"/>
      <c r="G51" s="564"/>
      <c r="H51" s="564"/>
      <c r="I51" s="564"/>
      <c r="J51" s="564"/>
      <c r="K51" s="564"/>
      <c r="L51" s="564"/>
      <c r="M51" s="564"/>
      <c r="N51" s="564"/>
      <c r="O51" s="564"/>
      <c r="P51" s="564"/>
      <c r="Q51" s="564"/>
      <c r="R51" s="564"/>
      <c r="S51" s="564"/>
      <c r="T51" s="564"/>
      <c r="U51" s="564"/>
      <c r="V51" s="564"/>
      <c r="W51" s="564"/>
      <c r="X51" s="564"/>
      <c r="Y51" s="564"/>
      <c r="Z51" s="564"/>
      <c r="AA51" s="564"/>
      <c r="AB51" s="564"/>
      <c r="AC51" s="564"/>
      <c r="AD51" s="564"/>
      <c r="AE51" s="564"/>
      <c r="AF51" s="564"/>
      <c r="AG51" s="564"/>
      <c r="AH51" s="564"/>
      <c r="AI51" s="564"/>
      <c r="AJ51" s="564"/>
      <c r="AK51" s="564"/>
      <c r="AL51" s="564"/>
      <c r="AM51" s="565"/>
      <c r="AN51" s="566" t="s">
        <v>103</v>
      </c>
      <c r="AO51" s="567"/>
      <c r="AP51" s="567"/>
      <c r="AQ51" s="567"/>
      <c r="AR51" s="567"/>
      <c r="AS51" s="567"/>
      <c r="AT51" s="567"/>
      <c r="AU51" s="567"/>
      <c r="AV51" s="567"/>
      <c r="AW51" s="567"/>
      <c r="AX51" s="567"/>
      <c r="AY51" s="567"/>
      <c r="AZ51" s="567"/>
      <c r="BA51" s="568"/>
      <c r="BB51" s="590" t="s">
        <v>103</v>
      </c>
      <c r="BC51" s="591"/>
      <c r="BD51" s="591"/>
      <c r="BE51" s="591"/>
      <c r="BF51" s="591"/>
      <c r="BG51" s="591"/>
      <c r="BH51" s="591"/>
      <c r="BI51" s="591"/>
      <c r="BJ51" s="591"/>
      <c r="BK51" s="591"/>
      <c r="BL51" s="591"/>
      <c r="BM51" s="592"/>
      <c r="BN51" s="614"/>
      <c r="BO51" s="615"/>
      <c r="BP51" s="615"/>
      <c r="BQ51" s="615"/>
      <c r="BR51" s="615"/>
      <c r="BS51" s="615"/>
      <c r="BT51" s="615"/>
      <c r="BU51" s="615"/>
      <c r="BV51" s="615"/>
      <c r="BW51" s="615"/>
      <c r="BX51" s="615"/>
      <c r="BY51" s="615"/>
      <c r="BZ51" s="615"/>
      <c r="CA51" s="615"/>
      <c r="CB51" s="616"/>
    </row>
    <row r="53" spans="1:31" ht="12.75">
      <c r="A53" s="8" t="str">
        <f>'пфхд прил1'!F7</f>
        <v>Заведующий  МДОАУ № 11</v>
      </c>
      <c r="AE53" s="8" t="str">
        <f>'пфхд прил1'!F10</f>
        <v>В.А. Бацаева</v>
      </c>
    </row>
    <row r="56" spans="1:31" ht="12.75">
      <c r="A56" s="8" t="s">
        <v>280</v>
      </c>
      <c r="AE56" s="8" t="str">
        <f>'210 край'!AE42</f>
        <v>О.В. Петрова</v>
      </c>
    </row>
  </sheetData>
  <sheetProtection/>
  <mergeCells count="128">
    <mergeCell ref="A1:CB1"/>
    <mergeCell ref="S3:CB3"/>
    <mergeCell ref="AH5:CB5"/>
    <mergeCell ref="A7:D7"/>
    <mergeCell ref="E7:AM7"/>
    <mergeCell ref="AN7:BA7"/>
    <mergeCell ref="BB7:BM7"/>
    <mergeCell ref="BN7:CB7"/>
    <mergeCell ref="BN8:CB8"/>
    <mergeCell ref="A9:D9"/>
    <mergeCell ref="E9:AM9"/>
    <mergeCell ref="AN9:BA9"/>
    <mergeCell ref="BB9:BM9"/>
    <mergeCell ref="BN9:CB9"/>
    <mergeCell ref="A8:D8"/>
    <mergeCell ref="E8:AM8"/>
    <mergeCell ref="AN8:BA8"/>
    <mergeCell ref="BB8:BM8"/>
    <mergeCell ref="BN11:CB11"/>
    <mergeCell ref="BN10:CB10"/>
    <mergeCell ref="A10:D10"/>
    <mergeCell ref="E10:AM10"/>
    <mergeCell ref="AN10:BA10"/>
    <mergeCell ref="BB10:BM10"/>
    <mergeCell ref="A11:D11"/>
    <mergeCell ref="E11:AM11"/>
    <mergeCell ref="AN11:BA11"/>
    <mergeCell ref="BB11:BM11"/>
    <mergeCell ref="A13:CB13"/>
    <mergeCell ref="S15:CB15"/>
    <mergeCell ref="AH17:CB17"/>
    <mergeCell ref="A19:D19"/>
    <mergeCell ref="E19:AM19"/>
    <mergeCell ref="AN19:BA19"/>
    <mergeCell ref="BB19:BI19"/>
    <mergeCell ref="BJ19:CB19"/>
    <mergeCell ref="BJ20:CB20"/>
    <mergeCell ref="A21:D21"/>
    <mergeCell ref="E21:AM21"/>
    <mergeCell ref="AN21:BA21"/>
    <mergeCell ref="BB21:BI21"/>
    <mergeCell ref="BJ21:CB21"/>
    <mergeCell ref="A20:D20"/>
    <mergeCell ref="E20:AM20"/>
    <mergeCell ref="AN20:BA20"/>
    <mergeCell ref="BB20:BI20"/>
    <mergeCell ref="BJ22:CB22"/>
    <mergeCell ref="A23:D23"/>
    <mergeCell ref="E23:AM23"/>
    <mergeCell ref="AN23:BA23"/>
    <mergeCell ref="BB23:BI23"/>
    <mergeCell ref="BJ23:CB23"/>
    <mergeCell ref="A22:D22"/>
    <mergeCell ref="E22:AM22"/>
    <mergeCell ref="AN22:BA22"/>
    <mergeCell ref="BB22:BI22"/>
    <mergeCell ref="BJ24:CB24"/>
    <mergeCell ref="A25:D25"/>
    <mergeCell ref="E25:AM25"/>
    <mergeCell ref="AN25:BA25"/>
    <mergeCell ref="BB25:BI25"/>
    <mergeCell ref="BJ25:CB25"/>
    <mergeCell ref="A24:D24"/>
    <mergeCell ref="E24:AM24"/>
    <mergeCell ref="AN24:BA24"/>
    <mergeCell ref="BB24:BI24"/>
    <mergeCell ref="BJ26:CB26"/>
    <mergeCell ref="A28:CB28"/>
    <mergeCell ref="S30:CB30"/>
    <mergeCell ref="AH32:CB32"/>
    <mergeCell ref="A26:D26"/>
    <mergeCell ref="E26:AM26"/>
    <mergeCell ref="AN26:BA26"/>
    <mergeCell ref="BB26:BI26"/>
    <mergeCell ref="BN34:CB34"/>
    <mergeCell ref="A35:D35"/>
    <mergeCell ref="E35:AM35"/>
    <mergeCell ref="AN35:BA35"/>
    <mergeCell ref="BB35:BM35"/>
    <mergeCell ref="BN35:CB35"/>
    <mergeCell ref="A34:D34"/>
    <mergeCell ref="E34:AM34"/>
    <mergeCell ref="AN34:BA34"/>
    <mergeCell ref="BB34:BM34"/>
    <mergeCell ref="BN36:CB36"/>
    <mergeCell ref="A37:D37"/>
    <mergeCell ref="E37:AM37"/>
    <mergeCell ref="AN37:BA37"/>
    <mergeCell ref="BB37:BM37"/>
    <mergeCell ref="BN37:CB37"/>
    <mergeCell ref="A36:D36"/>
    <mergeCell ref="E36:AM36"/>
    <mergeCell ref="AN36:BA36"/>
    <mergeCell ref="BB36:BM36"/>
    <mergeCell ref="BN38:CB38"/>
    <mergeCell ref="A40:CB40"/>
    <mergeCell ref="A41:CB41"/>
    <mergeCell ref="S43:CB43"/>
    <mergeCell ref="A38:D38"/>
    <mergeCell ref="E38:AM38"/>
    <mergeCell ref="AN38:BA38"/>
    <mergeCell ref="BB38:BM38"/>
    <mergeCell ref="AH45:CB45"/>
    <mergeCell ref="A47:D47"/>
    <mergeCell ref="E47:AM47"/>
    <mergeCell ref="AN47:BA47"/>
    <mergeCell ref="BB47:BM47"/>
    <mergeCell ref="BN47:CB47"/>
    <mergeCell ref="BN48:CB48"/>
    <mergeCell ref="A49:D49"/>
    <mergeCell ref="E49:AM49"/>
    <mergeCell ref="AN49:BA49"/>
    <mergeCell ref="BB49:BM49"/>
    <mergeCell ref="BN49:CB49"/>
    <mergeCell ref="A48:D48"/>
    <mergeCell ref="E48:AM48"/>
    <mergeCell ref="AN48:BA48"/>
    <mergeCell ref="BB48:BM48"/>
    <mergeCell ref="BN51:CB51"/>
    <mergeCell ref="BN50:CB50"/>
    <mergeCell ref="A50:D50"/>
    <mergeCell ref="E50:AM50"/>
    <mergeCell ref="AN50:BA50"/>
    <mergeCell ref="BB50:BM50"/>
    <mergeCell ref="A51:D51"/>
    <mergeCell ref="E51:AM51"/>
    <mergeCell ref="AN51:BA51"/>
    <mergeCell ref="BB51:BM51"/>
  </mergeCells>
  <printOptions/>
  <pageMargins left="0.7874015748031497" right="0.1968503937007874" top="0.3937007874015748" bottom="0.1968503937007874" header="0" footer="0"/>
  <pageSetup fitToHeight="1" fitToWidth="1"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CB56"/>
  <sheetViews>
    <sheetView tabSelected="1" zoomScalePageLayoutView="0" workbookViewId="0" topLeftCell="A13">
      <selection activeCell="CP24" sqref="CP24"/>
    </sheetView>
  </sheetViews>
  <sheetFormatPr defaultColWidth="1.1484375" defaultRowHeight="12.75"/>
  <cols>
    <col min="1" max="1" width="7.421875" style="1" bestFit="1" customWidth="1"/>
    <col min="2" max="4" width="1.1484375" style="1" customWidth="1"/>
    <col min="5" max="30" width="1.1484375" style="8" customWidth="1"/>
    <col min="31" max="31" width="7.421875" style="8" bestFit="1" customWidth="1"/>
    <col min="32" max="65" width="1.1484375" style="8" customWidth="1"/>
    <col min="66" max="16384" width="1.1484375" style="8" customWidth="1"/>
  </cols>
  <sheetData>
    <row r="1" spans="1:80" s="194" customFormat="1" ht="15.75">
      <c r="A1" s="523" t="s">
        <v>240</v>
      </c>
      <c r="B1" s="523"/>
      <c r="C1" s="523"/>
      <c r="D1" s="523"/>
      <c r="E1" s="523"/>
      <c r="F1" s="523"/>
      <c r="G1" s="523"/>
      <c r="H1" s="523"/>
      <c r="I1" s="523"/>
      <c r="J1" s="523"/>
      <c r="K1" s="523"/>
      <c r="L1" s="523"/>
      <c r="M1" s="523"/>
      <c r="N1" s="523"/>
      <c r="O1" s="523"/>
      <c r="P1" s="523"/>
      <c r="Q1" s="523"/>
      <c r="R1" s="523"/>
      <c r="S1" s="523"/>
      <c r="T1" s="523"/>
      <c r="U1" s="523"/>
      <c r="V1" s="523"/>
      <c r="W1" s="523"/>
      <c r="X1" s="523"/>
      <c r="Y1" s="523"/>
      <c r="Z1" s="523"/>
      <c r="AA1" s="523"/>
      <c r="AB1" s="523"/>
      <c r="AC1" s="523"/>
      <c r="AD1" s="523"/>
      <c r="AE1" s="523"/>
      <c r="AF1" s="523"/>
      <c r="AG1" s="523"/>
      <c r="AH1" s="523"/>
      <c r="AI1" s="523"/>
      <c r="AJ1" s="523"/>
      <c r="AK1" s="523"/>
      <c r="AL1" s="523"/>
      <c r="AM1" s="523"/>
      <c r="AN1" s="523"/>
      <c r="AO1" s="523"/>
      <c r="AP1" s="523"/>
      <c r="AQ1" s="523"/>
      <c r="AR1" s="523"/>
      <c r="AS1" s="523"/>
      <c r="AT1" s="523"/>
      <c r="AU1" s="523"/>
      <c r="AV1" s="523"/>
      <c r="AW1" s="523"/>
      <c r="AX1" s="523"/>
      <c r="AY1" s="523"/>
      <c r="AZ1" s="523"/>
      <c r="BA1" s="523"/>
      <c r="BB1" s="523"/>
      <c r="BC1" s="523"/>
      <c r="BD1" s="523"/>
      <c r="BE1" s="523"/>
      <c r="BF1" s="523"/>
      <c r="BG1" s="523"/>
      <c r="BH1" s="523"/>
      <c r="BI1" s="523"/>
      <c r="BJ1" s="523"/>
      <c r="BK1" s="523"/>
      <c r="BL1" s="523"/>
      <c r="BM1" s="523"/>
      <c r="BN1" s="523"/>
      <c r="BO1" s="523"/>
      <c r="BP1" s="523"/>
      <c r="BQ1" s="523"/>
      <c r="BR1" s="523"/>
      <c r="BS1" s="523"/>
      <c r="BT1" s="523"/>
      <c r="BU1" s="523"/>
      <c r="BV1" s="523"/>
      <c r="BW1" s="523"/>
      <c r="BX1" s="523"/>
      <c r="BY1" s="523"/>
      <c r="BZ1" s="523"/>
      <c r="CA1" s="523"/>
      <c r="CB1" s="523"/>
    </row>
    <row r="2" spans="1:80" s="196" customFormat="1" ht="9.75">
      <c r="A2" s="195"/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195"/>
      <c r="Y2" s="195"/>
      <c r="Z2" s="195"/>
      <c r="AA2" s="195"/>
      <c r="AB2" s="195"/>
      <c r="AC2" s="195"/>
      <c r="AD2" s="195"/>
      <c r="AE2" s="195"/>
      <c r="AF2" s="195"/>
      <c r="AG2" s="195"/>
      <c r="AH2" s="195"/>
      <c r="AI2" s="195"/>
      <c r="AJ2" s="195"/>
      <c r="AK2" s="195"/>
      <c r="AL2" s="195"/>
      <c r="AM2" s="195"/>
      <c r="AN2" s="195"/>
      <c r="AO2" s="195"/>
      <c r="AP2" s="195"/>
      <c r="AQ2" s="195"/>
      <c r="AR2" s="195"/>
      <c r="AS2" s="195"/>
      <c r="AT2" s="195"/>
      <c r="AU2" s="195"/>
      <c r="AV2" s="195"/>
      <c r="AW2" s="195"/>
      <c r="AX2" s="195"/>
      <c r="AY2" s="195"/>
      <c r="AZ2" s="195"/>
      <c r="BA2" s="195"/>
      <c r="BB2" s="195"/>
      <c r="BC2" s="195"/>
      <c r="BD2" s="195"/>
      <c r="BE2" s="195"/>
      <c r="BF2" s="195"/>
      <c r="BG2" s="195"/>
      <c r="BH2" s="195"/>
      <c r="BI2" s="195"/>
      <c r="BJ2" s="195"/>
      <c r="BK2" s="195"/>
      <c r="BL2" s="195"/>
      <c r="BM2" s="195"/>
      <c r="BN2" s="195"/>
      <c r="BO2" s="195"/>
      <c r="BP2" s="195"/>
      <c r="BQ2" s="195"/>
      <c r="BR2" s="195"/>
      <c r="BS2" s="195"/>
      <c r="BT2" s="195"/>
      <c r="BU2" s="195"/>
      <c r="BV2" s="195"/>
      <c r="BW2" s="195"/>
      <c r="BX2" s="195"/>
      <c r="BY2" s="195"/>
      <c r="BZ2" s="195"/>
      <c r="CA2" s="195"/>
      <c r="CB2" s="195"/>
    </row>
    <row r="3" spans="1:80" s="194" customFormat="1" ht="15.75">
      <c r="A3" s="194" t="s">
        <v>159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654" t="s">
        <v>450</v>
      </c>
      <c r="T3" s="654"/>
      <c r="U3" s="654"/>
      <c r="V3" s="654"/>
      <c r="W3" s="654"/>
      <c r="X3" s="654"/>
      <c r="Y3" s="654"/>
      <c r="Z3" s="654"/>
      <c r="AA3" s="654"/>
      <c r="AB3" s="654"/>
      <c r="AC3" s="654"/>
      <c r="AD3" s="654"/>
      <c r="AE3" s="654"/>
      <c r="AF3" s="654"/>
      <c r="AG3" s="654"/>
      <c r="AH3" s="654"/>
      <c r="AI3" s="654"/>
      <c r="AJ3" s="654"/>
      <c r="AK3" s="654"/>
      <c r="AL3" s="654"/>
      <c r="AM3" s="654"/>
      <c r="AN3" s="654"/>
      <c r="AO3" s="654"/>
      <c r="AP3" s="654"/>
      <c r="AQ3" s="654"/>
      <c r="AR3" s="654"/>
      <c r="AS3" s="654"/>
      <c r="AT3" s="654"/>
      <c r="AU3" s="654"/>
      <c r="AV3" s="654"/>
      <c r="AW3" s="654"/>
      <c r="AX3" s="654"/>
      <c r="AY3" s="654"/>
      <c r="AZ3" s="654"/>
      <c r="BA3" s="654"/>
      <c r="BB3" s="654"/>
      <c r="BC3" s="654"/>
      <c r="BD3" s="654"/>
      <c r="BE3" s="654"/>
      <c r="BF3" s="654"/>
      <c r="BG3" s="654"/>
      <c r="BH3" s="654"/>
      <c r="BI3" s="654"/>
      <c r="BJ3" s="654"/>
      <c r="BK3" s="654"/>
      <c r="BL3" s="654"/>
      <c r="BM3" s="654"/>
      <c r="BN3" s="654"/>
      <c r="BO3" s="654"/>
      <c r="BP3" s="654"/>
      <c r="BQ3" s="654"/>
      <c r="BR3" s="654"/>
      <c r="BS3" s="654"/>
      <c r="BT3" s="654"/>
      <c r="BU3" s="654"/>
      <c r="BV3" s="654"/>
      <c r="BW3" s="654"/>
      <c r="BX3" s="654"/>
      <c r="BY3" s="654"/>
      <c r="BZ3" s="654"/>
      <c r="CA3" s="654"/>
      <c r="CB3" s="654"/>
    </row>
    <row r="4" spans="2:80" s="196" customFormat="1" ht="9.75"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195"/>
      <c r="S4" s="195"/>
      <c r="T4" s="195"/>
      <c r="U4" s="195"/>
      <c r="V4" s="195"/>
      <c r="W4" s="195"/>
      <c r="X4" s="195"/>
      <c r="Y4" s="195"/>
      <c r="Z4" s="195"/>
      <c r="AA4" s="195"/>
      <c r="AB4" s="195"/>
      <c r="AC4" s="195"/>
      <c r="AD4" s="195"/>
      <c r="AE4" s="195"/>
      <c r="AF4" s="195"/>
      <c r="AG4" s="195"/>
      <c r="AH4" s="195"/>
      <c r="AI4" s="195"/>
      <c r="AJ4" s="195"/>
      <c r="AK4" s="195"/>
      <c r="AL4" s="195"/>
      <c r="AM4" s="195"/>
      <c r="AN4" s="195"/>
      <c r="AO4" s="195"/>
      <c r="AP4" s="195"/>
      <c r="AQ4" s="195"/>
      <c r="AR4" s="195"/>
      <c r="AS4" s="195"/>
      <c r="AT4" s="195"/>
      <c r="AU4" s="195"/>
      <c r="AV4" s="195"/>
      <c r="AW4" s="195"/>
      <c r="AX4" s="195"/>
      <c r="AY4" s="195"/>
      <c r="AZ4" s="195"/>
      <c r="BA4" s="195"/>
      <c r="BB4" s="195"/>
      <c r="BC4" s="195"/>
      <c r="BD4" s="195"/>
      <c r="BE4" s="195"/>
      <c r="BF4" s="195"/>
      <c r="BG4" s="195"/>
      <c r="BH4" s="195"/>
      <c r="BI4" s="195"/>
      <c r="BJ4" s="195"/>
      <c r="BK4" s="195"/>
      <c r="BL4" s="195"/>
      <c r="BM4" s="195"/>
      <c r="BN4" s="195"/>
      <c r="BO4" s="195"/>
      <c r="BP4" s="195"/>
      <c r="BQ4" s="195"/>
      <c r="BR4" s="195"/>
      <c r="BS4" s="195"/>
      <c r="BT4" s="195"/>
      <c r="BU4" s="195"/>
      <c r="BV4" s="195"/>
      <c r="BW4" s="195"/>
      <c r="BX4" s="195"/>
      <c r="BY4" s="195"/>
      <c r="BZ4" s="195"/>
      <c r="CA4" s="195"/>
      <c r="CB4" s="195"/>
    </row>
    <row r="5" spans="1:80" s="194" customFormat="1" ht="15.75">
      <c r="A5" s="194" t="s">
        <v>160</v>
      </c>
      <c r="B5" s="193"/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193"/>
      <c r="R5" s="193"/>
      <c r="S5" s="193"/>
      <c r="T5" s="193"/>
      <c r="U5" s="193"/>
      <c r="V5" s="193"/>
      <c r="W5" s="193"/>
      <c r="X5" s="193"/>
      <c r="Y5" s="193"/>
      <c r="Z5" s="193"/>
      <c r="AA5" s="193"/>
      <c r="AB5" s="193"/>
      <c r="AC5" s="193"/>
      <c r="AD5" s="193"/>
      <c r="AE5" s="193"/>
      <c r="AF5" s="193"/>
      <c r="AG5" s="193"/>
      <c r="AH5" s="391" t="s">
        <v>451</v>
      </c>
      <c r="AI5" s="391"/>
      <c r="AJ5" s="391"/>
      <c r="AK5" s="391"/>
      <c r="AL5" s="391"/>
      <c r="AM5" s="391"/>
      <c r="AN5" s="391"/>
      <c r="AO5" s="391"/>
      <c r="AP5" s="391"/>
      <c r="AQ5" s="391"/>
      <c r="AR5" s="391"/>
      <c r="AS5" s="391"/>
      <c r="AT5" s="391"/>
      <c r="AU5" s="391"/>
      <c r="AV5" s="391"/>
      <c r="AW5" s="391"/>
      <c r="AX5" s="391"/>
      <c r="AY5" s="391"/>
      <c r="AZ5" s="391"/>
      <c r="BA5" s="391"/>
      <c r="BB5" s="391"/>
      <c r="BC5" s="391"/>
      <c r="BD5" s="391"/>
      <c r="BE5" s="391"/>
      <c r="BF5" s="391"/>
      <c r="BG5" s="391"/>
      <c r="BH5" s="391"/>
      <c r="BI5" s="391"/>
      <c r="BJ5" s="391"/>
      <c r="BK5" s="391"/>
      <c r="BL5" s="391"/>
      <c r="BM5" s="391"/>
      <c r="BN5" s="391"/>
      <c r="BO5" s="391"/>
      <c r="BP5" s="391"/>
      <c r="BQ5" s="391"/>
      <c r="BR5" s="391"/>
      <c r="BS5" s="391"/>
      <c r="BT5" s="391"/>
      <c r="BU5" s="391"/>
      <c r="BV5" s="391"/>
      <c r="BW5" s="391"/>
      <c r="BX5" s="391"/>
      <c r="BY5" s="391"/>
      <c r="BZ5" s="391"/>
      <c r="CA5" s="391"/>
      <c r="CB5" s="391"/>
    </row>
    <row r="6" spans="1:80" s="194" customFormat="1" ht="15.75">
      <c r="A6" s="193"/>
      <c r="B6" s="193"/>
      <c r="C6" s="193"/>
      <c r="D6" s="193"/>
      <c r="E6" s="193"/>
      <c r="F6" s="193"/>
      <c r="G6" s="193"/>
      <c r="H6" s="193"/>
      <c r="I6" s="193"/>
      <c r="J6" s="193"/>
      <c r="K6" s="193"/>
      <c r="L6" s="193"/>
      <c r="M6" s="193"/>
      <c r="N6" s="193"/>
      <c r="O6" s="193"/>
      <c r="P6" s="193"/>
      <c r="Q6" s="193"/>
      <c r="R6" s="193"/>
      <c r="S6" s="193"/>
      <c r="T6" s="193"/>
      <c r="U6" s="193"/>
      <c r="V6" s="193"/>
      <c r="W6" s="193"/>
      <c r="X6" s="193"/>
      <c r="Y6" s="193"/>
      <c r="Z6" s="193"/>
      <c r="AA6" s="193"/>
      <c r="AB6" s="193"/>
      <c r="AC6" s="193"/>
      <c r="AD6" s="193"/>
      <c r="AE6" s="193"/>
      <c r="AF6" s="193"/>
      <c r="AG6" s="193"/>
      <c r="AH6" s="200"/>
      <c r="AI6" s="200"/>
      <c r="AJ6" s="200"/>
      <c r="AK6" s="200"/>
      <c r="AL6" s="200"/>
      <c r="AM6" s="200"/>
      <c r="AN6" s="200"/>
      <c r="AO6" s="200"/>
      <c r="AP6" s="200"/>
      <c r="AQ6" s="200"/>
      <c r="AR6" s="200"/>
      <c r="AS6" s="200"/>
      <c r="AT6" s="200"/>
      <c r="AU6" s="200"/>
      <c r="AV6" s="200"/>
      <c r="AW6" s="200"/>
      <c r="AX6" s="200"/>
      <c r="AY6" s="200"/>
      <c r="AZ6" s="200"/>
      <c r="BA6" s="200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</row>
    <row r="7" spans="1:80" s="194" customFormat="1" ht="15.75">
      <c r="A7" s="523" t="s">
        <v>241</v>
      </c>
      <c r="B7" s="523"/>
      <c r="C7" s="523"/>
      <c r="D7" s="523"/>
      <c r="E7" s="523"/>
      <c r="F7" s="523"/>
      <c r="G7" s="523"/>
      <c r="H7" s="523"/>
      <c r="I7" s="523"/>
      <c r="J7" s="523"/>
      <c r="K7" s="523"/>
      <c r="L7" s="523"/>
      <c r="M7" s="523"/>
      <c r="N7" s="523"/>
      <c r="O7" s="523"/>
      <c r="P7" s="523"/>
      <c r="Q7" s="523"/>
      <c r="R7" s="523"/>
      <c r="S7" s="523"/>
      <c r="T7" s="523"/>
      <c r="U7" s="523"/>
      <c r="V7" s="523"/>
      <c r="W7" s="523"/>
      <c r="X7" s="523"/>
      <c r="Y7" s="523"/>
      <c r="Z7" s="523"/>
      <c r="AA7" s="523"/>
      <c r="AB7" s="523"/>
      <c r="AC7" s="523"/>
      <c r="AD7" s="523"/>
      <c r="AE7" s="523"/>
      <c r="AF7" s="523"/>
      <c r="AG7" s="523"/>
      <c r="AH7" s="523"/>
      <c r="AI7" s="523"/>
      <c r="AJ7" s="523"/>
      <c r="AK7" s="523"/>
      <c r="AL7" s="523"/>
      <c r="AM7" s="523"/>
      <c r="AN7" s="523"/>
      <c r="AO7" s="523"/>
      <c r="AP7" s="523"/>
      <c r="AQ7" s="523"/>
      <c r="AR7" s="523"/>
      <c r="AS7" s="523"/>
      <c r="AT7" s="523"/>
      <c r="AU7" s="523"/>
      <c r="AV7" s="523"/>
      <c r="AW7" s="523"/>
      <c r="AX7" s="523"/>
      <c r="AY7" s="523"/>
      <c r="AZ7" s="523"/>
      <c r="BA7" s="523"/>
      <c r="BB7" s="523"/>
      <c r="BC7" s="523"/>
      <c r="BD7" s="523"/>
      <c r="BE7" s="523"/>
      <c r="BF7" s="523"/>
      <c r="BG7" s="523"/>
      <c r="BH7" s="523"/>
      <c r="BI7" s="523"/>
      <c r="BJ7" s="523"/>
      <c r="BK7" s="523"/>
      <c r="BL7" s="523"/>
      <c r="BM7" s="523"/>
      <c r="BN7" s="523"/>
      <c r="BO7" s="523"/>
      <c r="BP7" s="523"/>
      <c r="BQ7" s="523"/>
      <c r="BR7" s="523"/>
      <c r="BS7" s="523"/>
      <c r="BT7" s="523"/>
      <c r="BU7" s="523"/>
      <c r="BV7" s="523"/>
      <c r="BW7" s="523"/>
      <c r="BX7" s="523"/>
      <c r="BY7" s="523"/>
      <c r="BZ7" s="523"/>
      <c r="CA7" s="523"/>
      <c r="CB7" s="523"/>
    </row>
    <row r="9" spans="1:80" ht="12.75">
      <c r="A9" s="520" t="s">
        <v>17</v>
      </c>
      <c r="B9" s="521"/>
      <c r="C9" s="521"/>
      <c r="D9" s="522"/>
      <c r="E9" s="520" t="s">
        <v>185</v>
      </c>
      <c r="F9" s="521"/>
      <c r="G9" s="521"/>
      <c r="H9" s="521"/>
      <c r="I9" s="521"/>
      <c r="J9" s="521"/>
      <c r="K9" s="521"/>
      <c r="L9" s="521"/>
      <c r="M9" s="521"/>
      <c r="N9" s="521"/>
      <c r="O9" s="521"/>
      <c r="P9" s="521"/>
      <c r="Q9" s="521"/>
      <c r="R9" s="521"/>
      <c r="S9" s="521"/>
      <c r="T9" s="521"/>
      <c r="U9" s="521"/>
      <c r="V9" s="521"/>
      <c r="W9" s="521"/>
      <c r="X9" s="521"/>
      <c r="Y9" s="521"/>
      <c r="Z9" s="521"/>
      <c r="AA9" s="521"/>
      <c r="AB9" s="521"/>
      <c r="AC9" s="521"/>
      <c r="AD9" s="521"/>
      <c r="AE9" s="521"/>
      <c r="AF9" s="521"/>
      <c r="AG9" s="521"/>
      <c r="AH9" s="521"/>
      <c r="AI9" s="522"/>
      <c r="AJ9" s="520" t="s">
        <v>187</v>
      </c>
      <c r="AK9" s="521"/>
      <c r="AL9" s="521"/>
      <c r="AM9" s="521"/>
      <c r="AN9" s="521"/>
      <c r="AO9" s="521"/>
      <c r="AP9" s="521"/>
      <c r="AQ9" s="521"/>
      <c r="AR9" s="521"/>
      <c r="AS9" s="521"/>
      <c r="AT9" s="522"/>
      <c r="AU9" s="520" t="s">
        <v>187</v>
      </c>
      <c r="AV9" s="521"/>
      <c r="AW9" s="521"/>
      <c r="AX9" s="521"/>
      <c r="AY9" s="521"/>
      <c r="AZ9" s="521"/>
      <c r="BA9" s="521"/>
      <c r="BB9" s="521"/>
      <c r="BC9" s="521"/>
      <c r="BD9" s="522"/>
      <c r="BE9" s="520" t="s">
        <v>242</v>
      </c>
      <c r="BF9" s="521"/>
      <c r="BG9" s="521"/>
      <c r="BH9" s="521"/>
      <c r="BI9" s="521"/>
      <c r="BJ9" s="521"/>
      <c r="BK9" s="521"/>
      <c r="BL9" s="521"/>
      <c r="BM9" s="521"/>
      <c r="BN9" s="521"/>
      <c r="BO9" s="522"/>
      <c r="BP9" s="520" t="s">
        <v>188</v>
      </c>
      <c r="BQ9" s="521"/>
      <c r="BR9" s="521"/>
      <c r="BS9" s="521"/>
      <c r="BT9" s="521"/>
      <c r="BU9" s="521"/>
      <c r="BV9" s="521"/>
      <c r="BW9" s="521"/>
      <c r="BX9" s="521"/>
      <c r="BY9" s="521"/>
      <c r="BZ9" s="521"/>
      <c r="CA9" s="521"/>
      <c r="CB9" s="522"/>
    </row>
    <row r="10" spans="1:80" ht="12.75">
      <c r="A10" s="517" t="s">
        <v>18</v>
      </c>
      <c r="B10" s="518"/>
      <c r="C10" s="518"/>
      <c r="D10" s="519"/>
      <c r="E10" s="517"/>
      <c r="F10" s="518"/>
      <c r="G10" s="518"/>
      <c r="H10" s="518"/>
      <c r="I10" s="518"/>
      <c r="J10" s="518"/>
      <c r="K10" s="518"/>
      <c r="L10" s="518"/>
      <c r="M10" s="518"/>
      <c r="N10" s="518"/>
      <c r="O10" s="518"/>
      <c r="P10" s="518"/>
      <c r="Q10" s="518"/>
      <c r="R10" s="518"/>
      <c r="S10" s="518"/>
      <c r="T10" s="518"/>
      <c r="U10" s="518"/>
      <c r="V10" s="518"/>
      <c r="W10" s="518"/>
      <c r="X10" s="518"/>
      <c r="Y10" s="518"/>
      <c r="Z10" s="518"/>
      <c r="AA10" s="518"/>
      <c r="AB10" s="518"/>
      <c r="AC10" s="518"/>
      <c r="AD10" s="518"/>
      <c r="AE10" s="518"/>
      <c r="AF10" s="518"/>
      <c r="AG10" s="518"/>
      <c r="AH10" s="518"/>
      <c r="AI10" s="519"/>
      <c r="AJ10" s="517" t="s">
        <v>243</v>
      </c>
      <c r="AK10" s="518"/>
      <c r="AL10" s="518"/>
      <c r="AM10" s="518"/>
      <c r="AN10" s="518"/>
      <c r="AO10" s="518"/>
      <c r="AP10" s="518"/>
      <c r="AQ10" s="518"/>
      <c r="AR10" s="518"/>
      <c r="AS10" s="518"/>
      <c r="AT10" s="519"/>
      <c r="AU10" s="517" t="s">
        <v>244</v>
      </c>
      <c r="AV10" s="518"/>
      <c r="AW10" s="518"/>
      <c r="AX10" s="518"/>
      <c r="AY10" s="518"/>
      <c r="AZ10" s="518"/>
      <c r="BA10" s="518"/>
      <c r="BB10" s="518"/>
      <c r="BC10" s="518"/>
      <c r="BD10" s="519"/>
      <c r="BE10" s="517" t="s">
        <v>245</v>
      </c>
      <c r="BF10" s="518"/>
      <c r="BG10" s="518"/>
      <c r="BH10" s="518"/>
      <c r="BI10" s="518"/>
      <c r="BJ10" s="518"/>
      <c r="BK10" s="518"/>
      <c r="BL10" s="518"/>
      <c r="BM10" s="518"/>
      <c r="BN10" s="518"/>
      <c r="BO10" s="519"/>
      <c r="BP10" s="517" t="s">
        <v>192</v>
      </c>
      <c r="BQ10" s="518"/>
      <c r="BR10" s="518"/>
      <c r="BS10" s="518"/>
      <c r="BT10" s="518"/>
      <c r="BU10" s="518"/>
      <c r="BV10" s="518"/>
      <c r="BW10" s="518"/>
      <c r="BX10" s="518"/>
      <c r="BY10" s="518"/>
      <c r="BZ10" s="518"/>
      <c r="CA10" s="518"/>
      <c r="CB10" s="519"/>
    </row>
    <row r="11" spans="1:80" ht="12.75">
      <c r="A11" s="517"/>
      <c r="B11" s="518"/>
      <c r="C11" s="518"/>
      <c r="D11" s="519"/>
      <c r="E11" s="517"/>
      <c r="F11" s="518"/>
      <c r="G11" s="518"/>
      <c r="H11" s="518"/>
      <c r="I11" s="518"/>
      <c r="J11" s="518"/>
      <c r="K11" s="518"/>
      <c r="L11" s="518"/>
      <c r="M11" s="518"/>
      <c r="N11" s="518"/>
      <c r="O11" s="518"/>
      <c r="P11" s="518"/>
      <c r="Q11" s="518"/>
      <c r="R11" s="518"/>
      <c r="S11" s="518"/>
      <c r="T11" s="518"/>
      <c r="U11" s="518"/>
      <c r="V11" s="518"/>
      <c r="W11" s="518"/>
      <c r="X11" s="518"/>
      <c r="Y11" s="518"/>
      <c r="Z11" s="518"/>
      <c r="AA11" s="518"/>
      <c r="AB11" s="518"/>
      <c r="AC11" s="518"/>
      <c r="AD11" s="518"/>
      <c r="AE11" s="518"/>
      <c r="AF11" s="518"/>
      <c r="AG11" s="518"/>
      <c r="AH11" s="518"/>
      <c r="AI11" s="519"/>
      <c r="AJ11" s="517"/>
      <c r="AK11" s="518"/>
      <c r="AL11" s="518"/>
      <c r="AM11" s="518"/>
      <c r="AN11" s="518"/>
      <c r="AO11" s="518"/>
      <c r="AP11" s="518"/>
      <c r="AQ11" s="518"/>
      <c r="AR11" s="518"/>
      <c r="AS11" s="518"/>
      <c r="AT11" s="519"/>
      <c r="AU11" s="517" t="s">
        <v>246</v>
      </c>
      <c r="AV11" s="518"/>
      <c r="AW11" s="518"/>
      <c r="AX11" s="518"/>
      <c r="AY11" s="518"/>
      <c r="AZ11" s="518"/>
      <c r="BA11" s="518"/>
      <c r="BB11" s="518"/>
      <c r="BC11" s="518"/>
      <c r="BD11" s="519"/>
      <c r="BE11" s="517" t="s">
        <v>195</v>
      </c>
      <c r="BF11" s="518"/>
      <c r="BG11" s="518"/>
      <c r="BH11" s="518"/>
      <c r="BI11" s="518"/>
      <c r="BJ11" s="518"/>
      <c r="BK11" s="518"/>
      <c r="BL11" s="518"/>
      <c r="BM11" s="518"/>
      <c r="BN11" s="518"/>
      <c r="BO11" s="519"/>
      <c r="BP11" s="517"/>
      <c r="BQ11" s="518"/>
      <c r="BR11" s="518"/>
      <c r="BS11" s="518"/>
      <c r="BT11" s="518"/>
      <c r="BU11" s="518"/>
      <c r="BV11" s="518"/>
      <c r="BW11" s="518"/>
      <c r="BX11" s="518"/>
      <c r="BY11" s="518"/>
      <c r="BZ11" s="518"/>
      <c r="CA11" s="518"/>
      <c r="CB11" s="519"/>
    </row>
    <row r="12" spans="1:80" ht="12.75">
      <c r="A12" s="553"/>
      <c r="B12" s="554"/>
      <c r="C12" s="554"/>
      <c r="D12" s="555"/>
      <c r="E12" s="553"/>
      <c r="F12" s="554"/>
      <c r="G12" s="554"/>
      <c r="H12" s="554"/>
      <c r="I12" s="554"/>
      <c r="J12" s="554"/>
      <c r="K12" s="554"/>
      <c r="L12" s="554"/>
      <c r="M12" s="554"/>
      <c r="N12" s="554"/>
      <c r="O12" s="554"/>
      <c r="P12" s="554"/>
      <c r="Q12" s="554"/>
      <c r="R12" s="554"/>
      <c r="S12" s="554"/>
      <c r="T12" s="554"/>
      <c r="U12" s="554"/>
      <c r="V12" s="554"/>
      <c r="W12" s="554"/>
      <c r="X12" s="554"/>
      <c r="Y12" s="554"/>
      <c r="Z12" s="554"/>
      <c r="AA12" s="554"/>
      <c r="AB12" s="554"/>
      <c r="AC12" s="554"/>
      <c r="AD12" s="554"/>
      <c r="AE12" s="554"/>
      <c r="AF12" s="554"/>
      <c r="AG12" s="554"/>
      <c r="AH12" s="554"/>
      <c r="AI12" s="555"/>
      <c r="AJ12" s="553"/>
      <c r="AK12" s="554"/>
      <c r="AL12" s="554"/>
      <c r="AM12" s="554"/>
      <c r="AN12" s="554"/>
      <c r="AO12" s="554"/>
      <c r="AP12" s="554"/>
      <c r="AQ12" s="554"/>
      <c r="AR12" s="554"/>
      <c r="AS12" s="554"/>
      <c r="AT12" s="555"/>
      <c r="AU12" s="553"/>
      <c r="AV12" s="554"/>
      <c r="AW12" s="554"/>
      <c r="AX12" s="554"/>
      <c r="AY12" s="554"/>
      <c r="AZ12" s="554"/>
      <c r="BA12" s="554"/>
      <c r="BB12" s="554"/>
      <c r="BC12" s="554"/>
      <c r="BD12" s="555"/>
      <c r="BE12" s="553"/>
      <c r="BF12" s="554"/>
      <c r="BG12" s="554"/>
      <c r="BH12" s="554"/>
      <c r="BI12" s="554"/>
      <c r="BJ12" s="554"/>
      <c r="BK12" s="554"/>
      <c r="BL12" s="554"/>
      <c r="BM12" s="554"/>
      <c r="BN12" s="554"/>
      <c r="BO12" s="555"/>
      <c r="BP12" s="553"/>
      <c r="BQ12" s="554"/>
      <c r="BR12" s="554"/>
      <c r="BS12" s="554"/>
      <c r="BT12" s="554"/>
      <c r="BU12" s="554"/>
      <c r="BV12" s="554"/>
      <c r="BW12" s="554"/>
      <c r="BX12" s="554"/>
      <c r="BY12" s="554"/>
      <c r="BZ12" s="554"/>
      <c r="CA12" s="554"/>
      <c r="CB12" s="555"/>
    </row>
    <row r="13" spans="1:80" ht="12.75">
      <c r="A13" s="553">
        <v>1</v>
      </c>
      <c r="B13" s="554"/>
      <c r="C13" s="554"/>
      <c r="D13" s="555"/>
      <c r="E13" s="553">
        <v>2</v>
      </c>
      <c r="F13" s="554"/>
      <c r="G13" s="554"/>
      <c r="H13" s="554"/>
      <c r="I13" s="554"/>
      <c r="J13" s="554"/>
      <c r="K13" s="554"/>
      <c r="L13" s="554"/>
      <c r="M13" s="554"/>
      <c r="N13" s="554"/>
      <c r="O13" s="554"/>
      <c r="P13" s="554"/>
      <c r="Q13" s="554"/>
      <c r="R13" s="554"/>
      <c r="S13" s="554"/>
      <c r="T13" s="554"/>
      <c r="U13" s="554"/>
      <c r="V13" s="554"/>
      <c r="W13" s="554"/>
      <c r="X13" s="554"/>
      <c r="Y13" s="554"/>
      <c r="Z13" s="554"/>
      <c r="AA13" s="554"/>
      <c r="AB13" s="554"/>
      <c r="AC13" s="554"/>
      <c r="AD13" s="554"/>
      <c r="AE13" s="554"/>
      <c r="AF13" s="554"/>
      <c r="AG13" s="554"/>
      <c r="AH13" s="554"/>
      <c r="AI13" s="555"/>
      <c r="AJ13" s="553">
        <v>3</v>
      </c>
      <c r="AK13" s="554"/>
      <c r="AL13" s="554"/>
      <c r="AM13" s="554"/>
      <c r="AN13" s="554"/>
      <c r="AO13" s="554"/>
      <c r="AP13" s="554"/>
      <c r="AQ13" s="554"/>
      <c r="AR13" s="554"/>
      <c r="AS13" s="554"/>
      <c r="AT13" s="555"/>
      <c r="AU13" s="553">
        <v>4</v>
      </c>
      <c r="AV13" s="554"/>
      <c r="AW13" s="554"/>
      <c r="AX13" s="554"/>
      <c r="AY13" s="554"/>
      <c r="AZ13" s="554"/>
      <c r="BA13" s="554"/>
      <c r="BB13" s="554"/>
      <c r="BC13" s="554"/>
      <c r="BD13" s="555"/>
      <c r="BE13" s="553">
        <v>5</v>
      </c>
      <c r="BF13" s="554"/>
      <c r="BG13" s="554"/>
      <c r="BH13" s="554"/>
      <c r="BI13" s="554"/>
      <c r="BJ13" s="554"/>
      <c r="BK13" s="554"/>
      <c r="BL13" s="554"/>
      <c r="BM13" s="554"/>
      <c r="BN13" s="554"/>
      <c r="BO13" s="555"/>
      <c r="BP13" s="553">
        <v>6</v>
      </c>
      <c r="BQ13" s="554"/>
      <c r="BR13" s="554"/>
      <c r="BS13" s="554"/>
      <c r="BT13" s="554"/>
      <c r="BU13" s="554"/>
      <c r="BV13" s="554"/>
      <c r="BW13" s="554"/>
      <c r="BX13" s="554"/>
      <c r="BY13" s="554"/>
      <c r="BZ13" s="554"/>
      <c r="CA13" s="554"/>
      <c r="CB13" s="555"/>
    </row>
    <row r="14" spans="1:80" ht="12.75">
      <c r="A14" s="566">
        <v>1</v>
      </c>
      <c r="B14" s="567"/>
      <c r="C14" s="567"/>
      <c r="D14" s="568"/>
      <c r="E14" s="559" t="s">
        <v>290</v>
      </c>
      <c r="F14" s="560"/>
      <c r="G14" s="560"/>
      <c r="H14" s="560"/>
      <c r="I14" s="560"/>
      <c r="J14" s="560"/>
      <c r="K14" s="560"/>
      <c r="L14" s="560"/>
      <c r="M14" s="560"/>
      <c r="N14" s="560"/>
      <c r="O14" s="560"/>
      <c r="P14" s="560"/>
      <c r="Q14" s="560"/>
      <c r="R14" s="560"/>
      <c r="S14" s="560"/>
      <c r="T14" s="560"/>
      <c r="U14" s="560"/>
      <c r="V14" s="560"/>
      <c r="W14" s="560"/>
      <c r="X14" s="560"/>
      <c r="Y14" s="560"/>
      <c r="Z14" s="560"/>
      <c r="AA14" s="560"/>
      <c r="AB14" s="560"/>
      <c r="AC14" s="560"/>
      <c r="AD14" s="560"/>
      <c r="AE14" s="560"/>
      <c r="AF14" s="560"/>
      <c r="AG14" s="560"/>
      <c r="AH14" s="560"/>
      <c r="AI14" s="561"/>
      <c r="AJ14" s="556">
        <v>1</v>
      </c>
      <c r="AK14" s="557"/>
      <c r="AL14" s="557"/>
      <c r="AM14" s="557"/>
      <c r="AN14" s="557"/>
      <c r="AO14" s="557"/>
      <c r="AP14" s="557"/>
      <c r="AQ14" s="557"/>
      <c r="AR14" s="557"/>
      <c r="AS14" s="557"/>
      <c r="AT14" s="558"/>
      <c r="AU14" s="556">
        <v>12</v>
      </c>
      <c r="AV14" s="557"/>
      <c r="AW14" s="557"/>
      <c r="AX14" s="557"/>
      <c r="AY14" s="557"/>
      <c r="AZ14" s="557"/>
      <c r="BA14" s="557"/>
      <c r="BB14" s="557"/>
      <c r="BC14" s="557"/>
      <c r="BD14" s="558"/>
      <c r="BE14" s="614">
        <f>BP14/AU14</f>
        <v>333.3333333333333</v>
      </c>
      <c r="BF14" s="615"/>
      <c r="BG14" s="615"/>
      <c r="BH14" s="615"/>
      <c r="BI14" s="615"/>
      <c r="BJ14" s="615"/>
      <c r="BK14" s="615"/>
      <c r="BL14" s="615"/>
      <c r="BM14" s="615"/>
      <c r="BN14" s="615"/>
      <c r="BO14" s="616"/>
      <c r="BP14" s="614">
        <v>4000</v>
      </c>
      <c r="BQ14" s="615"/>
      <c r="BR14" s="615"/>
      <c r="BS14" s="615"/>
      <c r="BT14" s="615"/>
      <c r="BU14" s="615"/>
      <c r="BV14" s="615"/>
      <c r="BW14" s="615"/>
      <c r="BX14" s="615"/>
      <c r="BY14" s="615"/>
      <c r="BZ14" s="615"/>
      <c r="CA14" s="615"/>
      <c r="CB14" s="616"/>
    </row>
    <row r="15" spans="1:80" ht="12.75">
      <c r="A15" s="566">
        <v>2</v>
      </c>
      <c r="B15" s="567"/>
      <c r="C15" s="567"/>
      <c r="D15" s="568"/>
      <c r="E15" s="559" t="s">
        <v>283</v>
      </c>
      <c r="F15" s="560"/>
      <c r="G15" s="560"/>
      <c r="H15" s="560"/>
      <c r="I15" s="560"/>
      <c r="J15" s="560"/>
      <c r="K15" s="560"/>
      <c r="L15" s="560"/>
      <c r="M15" s="560"/>
      <c r="N15" s="560"/>
      <c r="O15" s="560"/>
      <c r="P15" s="560"/>
      <c r="Q15" s="560"/>
      <c r="R15" s="560"/>
      <c r="S15" s="560"/>
      <c r="T15" s="560"/>
      <c r="U15" s="560"/>
      <c r="V15" s="560"/>
      <c r="W15" s="560"/>
      <c r="X15" s="560"/>
      <c r="Y15" s="560"/>
      <c r="Z15" s="560"/>
      <c r="AA15" s="560"/>
      <c r="AB15" s="560"/>
      <c r="AC15" s="560"/>
      <c r="AD15" s="560"/>
      <c r="AE15" s="560"/>
      <c r="AF15" s="560"/>
      <c r="AG15" s="560"/>
      <c r="AH15" s="560"/>
      <c r="AI15" s="561"/>
      <c r="AJ15" s="556">
        <v>1</v>
      </c>
      <c r="AK15" s="557"/>
      <c r="AL15" s="557"/>
      <c r="AM15" s="557"/>
      <c r="AN15" s="557"/>
      <c r="AO15" s="557"/>
      <c r="AP15" s="557"/>
      <c r="AQ15" s="557"/>
      <c r="AR15" s="557"/>
      <c r="AS15" s="557"/>
      <c r="AT15" s="558"/>
      <c r="AU15" s="556">
        <v>12</v>
      </c>
      <c r="AV15" s="557"/>
      <c r="AW15" s="557"/>
      <c r="AX15" s="557"/>
      <c r="AY15" s="557"/>
      <c r="AZ15" s="557"/>
      <c r="BA15" s="557"/>
      <c r="BB15" s="557"/>
      <c r="BC15" s="557"/>
      <c r="BD15" s="558"/>
      <c r="BE15" s="614">
        <f>BP15/AU15</f>
        <v>1041.6666666666667</v>
      </c>
      <c r="BF15" s="615"/>
      <c r="BG15" s="615"/>
      <c r="BH15" s="615"/>
      <c r="BI15" s="615"/>
      <c r="BJ15" s="615"/>
      <c r="BK15" s="615"/>
      <c r="BL15" s="615"/>
      <c r="BM15" s="615"/>
      <c r="BN15" s="615"/>
      <c r="BO15" s="616"/>
      <c r="BP15" s="614">
        <v>12500</v>
      </c>
      <c r="BQ15" s="615"/>
      <c r="BR15" s="615"/>
      <c r="BS15" s="615"/>
      <c r="BT15" s="615"/>
      <c r="BU15" s="615"/>
      <c r="BV15" s="615"/>
      <c r="BW15" s="615"/>
      <c r="BX15" s="615"/>
      <c r="BY15" s="615"/>
      <c r="BZ15" s="615"/>
      <c r="CA15" s="615"/>
      <c r="CB15" s="616"/>
    </row>
    <row r="16" spans="1:80" s="217" customFormat="1" ht="12.75">
      <c r="A16" s="578"/>
      <c r="B16" s="579"/>
      <c r="C16" s="579"/>
      <c r="D16" s="580"/>
      <c r="E16" s="575" t="s">
        <v>183</v>
      </c>
      <c r="F16" s="576"/>
      <c r="G16" s="576"/>
      <c r="H16" s="576"/>
      <c r="I16" s="576"/>
      <c r="J16" s="576"/>
      <c r="K16" s="576"/>
      <c r="L16" s="576"/>
      <c r="M16" s="576"/>
      <c r="N16" s="576"/>
      <c r="O16" s="576"/>
      <c r="P16" s="576"/>
      <c r="Q16" s="576"/>
      <c r="R16" s="576"/>
      <c r="S16" s="576"/>
      <c r="T16" s="576"/>
      <c r="U16" s="576"/>
      <c r="V16" s="576"/>
      <c r="W16" s="576"/>
      <c r="X16" s="576"/>
      <c r="Y16" s="576"/>
      <c r="Z16" s="576"/>
      <c r="AA16" s="576"/>
      <c r="AB16" s="576"/>
      <c r="AC16" s="576"/>
      <c r="AD16" s="576"/>
      <c r="AE16" s="576"/>
      <c r="AF16" s="576"/>
      <c r="AG16" s="576"/>
      <c r="AH16" s="576"/>
      <c r="AI16" s="577"/>
      <c r="AJ16" s="578" t="s">
        <v>103</v>
      </c>
      <c r="AK16" s="579"/>
      <c r="AL16" s="579"/>
      <c r="AM16" s="579"/>
      <c r="AN16" s="579"/>
      <c r="AO16" s="579"/>
      <c r="AP16" s="579"/>
      <c r="AQ16" s="579"/>
      <c r="AR16" s="579"/>
      <c r="AS16" s="579"/>
      <c r="AT16" s="580"/>
      <c r="AU16" s="578" t="s">
        <v>103</v>
      </c>
      <c r="AV16" s="579"/>
      <c r="AW16" s="579"/>
      <c r="AX16" s="579"/>
      <c r="AY16" s="579"/>
      <c r="AZ16" s="579"/>
      <c r="BA16" s="579"/>
      <c r="BB16" s="579"/>
      <c r="BC16" s="579"/>
      <c r="BD16" s="580"/>
      <c r="BE16" s="578" t="s">
        <v>103</v>
      </c>
      <c r="BF16" s="579"/>
      <c r="BG16" s="579"/>
      <c r="BH16" s="579"/>
      <c r="BI16" s="579"/>
      <c r="BJ16" s="579"/>
      <c r="BK16" s="579"/>
      <c r="BL16" s="579"/>
      <c r="BM16" s="579"/>
      <c r="BN16" s="579"/>
      <c r="BO16" s="580"/>
      <c r="BP16" s="655">
        <f>BP14+BP15</f>
        <v>16500</v>
      </c>
      <c r="BQ16" s="656"/>
      <c r="BR16" s="656"/>
      <c r="BS16" s="656"/>
      <c r="BT16" s="656"/>
      <c r="BU16" s="656"/>
      <c r="BV16" s="656"/>
      <c r="BW16" s="656"/>
      <c r="BX16" s="656"/>
      <c r="BY16" s="656"/>
      <c r="BZ16" s="656"/>
      <c r="CA16" s="656"/>
      <c r="CB16" s="657"/>
    </row>
    <row r="17" spans="1:4" s="18" customFormat="1" ht="15.75">
      <c r="A17" s="7"/>
      <c r="B17" s="7"/>
      <c r="C17" s="7"/>
      <c r="D17" s="7"/>
    </row>
    <row r="18" spans="1:80" s="194" customFormat="1" ht="15.75">
      <c r="A18" s="523" t="s">
        <v>247</v>
      </c>
      <c r="B18" s="523"/>
      <c r="C18" s="523"/>
      <c r="D18" s="523"/>
      <c r="E18" s="523"/>
      <c r="F18" s="523"/>
      <c r="G18" s="523"/>
      <c r="H18" s="523"/>
      <c r="I18" s="523"/>
      <c r="J18" s="523"/>
      <c r="K18" s="523"/>
      <c r="L18" s="523"/>
      <c r="M18" s="523"/>
      <c r="N18" s="523"/>
      <c r="O18" s="523"/>
      <c r="P18" s="523"/>
      <c r="Q18" s="523"/>
      <c r="R18" s="523"/>
      <c r="S18" s="523"/>
      <c r="T18" s="523"/>
      <c r="U18" s="523"/>
      <c r="V18" s="523"/>
      <c r="W18" s="523"/>
      <c r="X18" s="523"/>
      <c r="Y18" s="523"/>
      <c r="Z18" s="523"/>
      <c r="AA18" s="523"/>
      <c r="AB18" s="523"/>
      <c r="AC18" s="523"/>
      <c r="AD18" s="523"/>
      <c r="AE18" s="523"/>
      <c r="AF18" s="523"/>
      <c r="AG18" s="523"/>
      <c r="AH18" s="523"/>
      <c r="AI18" s="523"/>
      <c r="AJ18" s="523"/>
      <c r="AK18" s="523"/>
      <c r="AL18" s="523"/>
      <c r="AM18" s="523"/>
      <c r="AN18" s="523"/>
      <c r="AO18" s="523"/>
      <c r="AP18" s="523"/>
      <c r="AQ18" s="523"/>
      <c r="AR18" s="523"/>
      <c r="AS18" s="523"/>
      <c r="AT18" s="523"/>
      <c r="AU18" s="523"/>
      <c r="AV18" s="523"/>
      <c r="AW18" s="523"/>
      <c r="AX18" s="523"/>
      <c r="AY18" s="523"/>
      <c r="AZ18" s="523"/>
      <c r="BA18" s="523"/>
      <c r="BB18" s="523"/>
      <c r="BC18" s="523"/>
      <c r="BD18" s="523"/>
      <c r="BE18" s="523"/>
      <c r="BF18" s="523"/>
      <c r="BG18" s="523"/>
      <c r="BH18" s="523"/>
      <c r="BI18" s="523"/>
      <c r="BJ18" s="523"/>
      <c r="BK18" s="523"/>
      <c r="BL18" s="523"/>
      <c r="BM18" s="523"/>
      <c r="BN18" s="523"/>
      <c r="BO18" s="523"/>
      <c r="BP18" s="523"/>
      <c r="BQ18" s="523"/>
      <c r="BR18" s="523"/>
      <c r="BS18" s="523"/>
      <c r="BT18" s="523"/>
      <c r="BU18" s="523"/>
      <c r="BV18" s="523"/>
      <c r="BW18" s="523"/>
      <c r="BX18" s="523"/>
      <c r="BY18" s="523"/>
      <c r="BZ18" s="523"/>
      <c r="CA18" s="523"/>
      <c r="CB18" s="523"/>
    </row>
    <row r="20" spans="1:80" ht="12.75">
      <c r="A20" s="520" t="s">
        <v>17</v>
      </c>
      <c r="B20" s="521"/>
      <c r="C20" s="521"/>
      <c r="D20" s="522"/>
      <c r="E20" s="520" t="s">
        <v>185</v>
      </c>
      <c r="F20" s="521"/>
      <c r="G20" s="521"/>
      <c r="H20" s="521"/>
      <c r="I20" s="521"/>
      <c r="J20" s="521"/>
      <c r="K20" s="521"/>
      <c r="L20" s="521"/>
      <c r="M20" s="521"/>
      <c r="N20" s="521"/>
      <c r="O20" s="521"/>
      <c r="P20" s="521"/>
      <c r="Q20" s="521"/>
      <c r="R20" s="521"/>
      <c r="S20" s="521"/>
      <c r="T20" s="521"/>
      <c r="U20" s="521"/>
      <c r="V20" s="521"/>
      <c r="W20" s="521"/>
      <c r="X20" s="521"/>
      <c r="Y20" s="521"/>
      <c r="Z20" s="521"/>
      <c r="AA20" s="521"/>
      <c r="AB20" s="521"/>
      <c r="AC20" s="521"/>
      <c r="AD20" s="521"/>
      <c r="AE20" s="521"/>
      <c r="AF20" s="521"/>
      <c r="AG20" s="521"/>
      <c r="AH20" s="521"/>
      <c r="AI20" s="521"/>
      <c r="AJ20" s="521"/>
      <c r="AK20" s="521"/>
      <c r="AL20" s="521"/>
      <c r="AM20" s="522"/>
      <c r="AN20" s="520" t="s">
        <v>187</v>
      </c>
      <c r="AO20" s="521"/>
      <c r="AP20" s="521"/>
      <c r="AQ20" s="521"/>
      <c r="AR20" s="521"/>
      <c r="AS20" s="521"/>
      <c r="AT20" s="521"/>
      <c r="AU20" s="521"/>
      <c r="AV20" s="522"/>
      <c r="AW20" s="520" t="s">
        <v>248</v>
      </c>
      <c r="AX20" s="521"/>
      <c r="AY20" s="521"/>
      <c r="AZ20" s="521"/>
      <c r="BA20" s="521"/>
      <c r="BB20" s="521"/>
      <c r="BC20" s="521"/>
      <c r="BD20" s="521"/>
      <c r="BE20" s="521"/>
      <c r="BF20" s="521"/>
      <c r="BG20" s="521"/>
      <c r="BH20" s="521"/>
      <c r="BI20" s="522"/>
      <c r="BJ20" s="520" t="s">
        <v>188</v>
      </c>
      <c r="BK20" s="521"/>
      <c r="BL20" s="521"/>
      <c r="BM20" s="521"/>
      <c r="BN20" s="521"/>
      <c r="BO20" s="521"/>
      <c r="BP20" s="521"/>
      <c r="BQ20" s="521"/>
      <c r="BR20" s="521"/>
      <c r="BS20" s="521"/>
      <c r="BT20" s="521"/>
      <c r="BU20" s="521"/>
      <c r="BV20" s="521"/>
      <c r="BW20" s="521"/>
      <c r="BX20" s="521"/>
      <c r="BY20" s="521"/>
      <c r="BZ20" s="521"/>
      <c r="CA20" s="521"/>
      <c r="CB20" s="522"/>
    </row>
    <row r="21" spans="1:80" ht="12.75">
      <c r="A21" s="517" t="s">
        <v>18</v>
      </c>
      <c r="B21" s="518"/>
      <c r="C21" s="518"/>
      <c r="D21" s="519"/>
      <c r="E21" s="517"/>
      <c r="F21" s="518"/>
      <c r="G21" s="518"/>
      <c r="H21" s="518"/>
      <c r="I21" s="518"/>
      <c r="J21" s="518"/>
      <c r="K21" s="518"/>
      <c r="L21" s="518"/>
      <c r="M21" s="518"/>
      <c r="N21" s="518"/>
      <c r="O21" s="518"/>
      <c r="P21" s="518"/>
      <c r="Q21" s="518"/>
      <c r="R21" s="518"/>
      <c r="S21" s="518"/>
      <c r="T21" s="518"/>
      <c r="U21" s="518"/>
      <c r="V21" s="518"/>
      <c r="W21" s="518"/>
      <c r="X21" s="518"/>
      <c r="Y21" s="518"/>
      <c r="Z21" s="518"/>
      <c r="AA21" s="518"/>
      <c r="AB21" s="518"/>
      <c r="AC21" s="518"/>
      <c r="AD21" s="518"/>
      <c r="AE21" s="518"/>
      <c r="AF21" s="518"/>
      <c r="AG21" s="518"/>
      <c r="AH21" s="518"/>
      <c r="AI21" s="518"/>
      <c r="AJ21" s="518"/>
      <c r="AK21" s="518"/>
      <c r="AL21" s="518"/>
      <c r="AM21" s="519"/>
      <c r="AN21" s="517" t="s">
        <v>249</v>
      </c>
      <c r="AO21" s="518"/>
      <c r="AP21" s="518"/>
      <c r="AQ21" s="518"/>
      <c r="AR21" s="518"/>
      <c r="AS21" s="518"/>
      <c r="AT21" s="518"/>
      <c r="AU21" s="518"/>
      <c r="AV21" s="519"/>
      <c r="AW21" s="517" t="s">
        <v>250</v>
      </c>
      <c r="AX21" s="518"/>
      <c r="AY21" s="518"/>
      <c r="AZ21" s="518"/>
      <c r="BA21" s="518"/>
      <c r="BB21" s="518"/>
      <c r="BC21" s="518"/>
      <c r="BD21" s="518"/>
      <c r="BE21" s="518"/>
      <c r="BF21" s="518"/>
      <c r="BG21" s="518"/>
      <c r="BH21" s="518"/>
      <c r="BI21" s="519"/>
      <c r="BJ21" s="517" t="s">
        <v>227</v>
      </c>
      <c r="BK21" s="518"/>
      <c r="BL21" s="518"/>
      <c r="BM21" s="518"/>
      <c r="BN21" s="518"/>
      <c r="BO21" s="518"/>
      <c r="BP21" s="518"/>
      <c r="BQ21" s="518"/>
      <c r="BR21" s="518"/>
      <c r="BS21" s="518"/>
      <c r="BT21" s="518"/>
      <c r="BU21" s="518"/>
      <c r="BV21" s="518"/>
      <c r="BW21" s="518"/>
      <c r="BX21" s="518"/>
      <c r="BY21" s="518"/>
      <c r="BZ21" s="518"/>
      <c r="CA21" s="518"/>
      <c r="CB21" s="519"/>
    </row>
    <row r="22" spans="1:80" ht="12.75">
      <c r="A22" s="517"/>
      <c r="B22" s="518"/>
      <c r="C22" s="518"/>
      <c r="D22" s="519"/>
      <c r="E22" s="517"/>
      <c r="F22" s="518"/>
      <c r="G22" s="518"/>
      <c r="H22" s="518"/>
      <c r="I22" s="518"/>
      <c r="J22" s="518"/>
      <c r="K22" s="518"/>
      <c r="L22" s="518"/>
      <c r="M22" s="518"/>
      <c r="N22" s="518"/>
      <c r="O22" s="518"/>
      <c r="P22" s="518"/>
      <c r="Q22" s="518"/>
      <c r="R22" s="518"/>
      <c r="S22" s="518"/>
      <c r="T22" s="518"/>
      <c r="U22" s="518"/>
      <c r="V22" s="518"/>
      <c r="W22" s="518"/>
      <c r="X22" s="518"/>
      <c r="Y22" s="518"/>
      <c r="Z22" s="518"/>
      <c r="AA22" s="518"/>
      <c r="AB22" s="518"/>
      <c r="AC22" s="518"/>
      <c r="AD22" s="518"/>
      <c r="AE22" s="518"/>
      <c r="AF22" s="518"/>
      <c r="AG22" s="518"/>
      <c r="AH22" s="518"/>
      <c r="AI22" s="518"/>
      <c r="AJ22" s="518"/>
      <c r="AK22" s="518"/>
      <c r="AL22" s="518"/>
      <c r="AM22" s="519"/>
      <c r="AN22" s="517" t="s">
        <v>251</v>
      </c>
      <c r="AO22" s="518"/>
      <c r="AP22" s="518"/>
      <c r="AQ22" s="518"/>
      <c r="AR22" s="518"/>
      <c r="AS22" s="518"/>
      <c r="AT22" s="518"/>
      <c r="AU22" s="518"/>
      <c r="AV22" s="519"/>
      <c r="AW22" s="517" t="s">
        <v>195</v>
      </c>
      <c r="AX22" s="518"/>
      <c r="AY22" s="518"/>
      <c r="AZ22" s="518"/>
      <c r="BA22" s="518"/>
      <c r="BB22" s="518"/>
      <c r="BC22" s="518"/>
      <c r="BD22" s="518"/>
      <c r="BE22" s="518"/>
      <c r="BF22" s="518"/>
      <c r="BG22" s="518"/>
      <c r="BH22" s="518"/>
      <c r="BI22" s="519"/>
      <c r="BJ22" s="517"/>
      <c r="BK22" s="518"/>
      <c r="BL22" s="518"/>
      <c r="BM22" s="518"/>
      <c r="BN22" s="518"/>
      <c r="BO22" s="518"/>
      <c r="BP22" s="518"/>
      <c r="BQ22" s="518"/>
      <c r="BR22" s="518"/>
      <c r="BS22" s="518"/>
      <c r="BT22" s="518"/>
      <c r="BU22" s="518"/>
      <c r="BV22" s="518"/>
      <c r="BW22" s="518"/>
      <c r="BX22" s="518"/>
      <c r="BY22" s="518"/>
      <c r="BZ22" s="518"/>
      <c r="CA22" s="518"/>
      <c r="CB22" s="519"/>
    </row>
    <row r="23" spans="1:80" ht="12.75">
      <c r="A23" s="517"/>
      <c r="B23" s="518"/>
      <c r="C23" s="518"/>
      <c r="D23" s="519"/>
      <c r="E23" s="517"/>
      <c r="F23" s="518"/>
      <c r="G23" s="518"/>
      <c r="H23" s="518"/>
      <c r="I23" s="518"/>
      <c r="J23" s="518"/>
      <c r="K23" s="518"/>
      <c r="L23" s="518"/>
      <c r="M23" s="518"/>
      <c r="N23" s="518"/>
      <c r="O23" s="518"/>
      <c r="P23" s="518"/>
      <c r="Q23" s="518"/>
      <c r="R23" s="518"/>
      <c r="S23" s="518"/>
      <c r="T23" s="518"/>
      <c r="U23" s="518"/>
      <c r="V23" s="518"/>
      <c r="W23" s="518"/>
      <c r="X23" s="518"/>
      <c r="Y23" s="518"/>
      <c r="Z23" s="518"/>
      <c r="AA23" s="518"/>
      <c r="AB23" s="518"/>
      <c r="AC23" s="518"/>
      <c r="AD23" s="518"/>
      <c r="AE23" s="518"/>
      <c r="AF23" s="518"/>
      <c r="AG23" s="518"/>
      <c r="AH23" s="518"/>
      <c r="AI23" s="518"/>
      <c r="AJ23" s="518"/>
      <c r="AK23" s="518"/>
      <c r="AL23" s="518"/>
      <c r="AM23" s="519"/>
      <c r="AN23" s="517"/>
      <c r="AO23" s="518"/>
      <c r="AP23" s="518"/>
      <c r="AQ23" s="518"/>
      <c r="AR23" s="518"/>
      <c r="AS23" s="518"/>
      <c r="AT23" s="518"/>
      <c r="AU23" s="518"/>
      <c r="AV23" s="519"/>
      <c r="AW23" s="517"/>
      <c r="AX23" s="518"/>
      <c r="AY23" s="518"/>
      <c r="AZ23" s="518"/>
      <c r="BA23" s="518"/>
      <c r="BB23" s="518"/>
      <c r="BC23" s="518"/>
      <c r="BD23" s="518"/>
      <c r="BE23" s="518"/>
      <c r="BF23" s="518"/>
      <c r="BG23" s="518"/>
      <c r="BH23" s="518"/>
      <c r="BI23" s="519"/>
      <c r="BJ23" s="517"/>
      <c r="BK23" s="518"/>
      <c r="BL23" s="518"/>
      <c r="BM23" s="518"/>
      <c r="BN23" s="518"/>
      <c r="BO23" s="518"/>
      <c r="BP23" s="518"/>
      <c r="BQ23" s="518"/>
      <c r="BR23" s="518"/>
      <c r="BS23" s="518"/>
      <c r="BT23" s="518"/>
      <c r="BU23" s="518"/>
      <c r="BV23" s="518"/>
      <c r="BW23" s="518"/>
      <c r="BX23" s="518"/>
      <c r="BY23" s="518"/>
      <c r="BZ23" s="518"/>
      <c r="CA23" s="518"/>
      <c r="CB23" s="519"/>
    </row>
    <row r="24" spans="1:80" ht="12.75">
      <c r="A24" s="524">
        <v>1</v>
      </c>
      <c r="B24" s="525"/>
      <c r="C24" s="525"/>
      <c r="D24" s="526"/>
      <c r="E24" s="524">
        <v>2</v>
      </c>
      <c r="F24" s="525"/>
      <c r="G24" s="525"/>
      <c r="H24" s="525"/>
      <c r="I24" s="525"/>
      <c r="J24" s="525"/>
      <c r="K24" s="525"/>
      <c r="L24" s="525"/>
      <c r="M24" s="525"/>
      <c r="N24" s="525"/>
      <c r="O24" s="525"/>
      <c r="P24" s="525"/>
      <c r="Q24" s="525"/>
      <c r="R24" s="525"/>
      <c r="S24" s="525"/>
      <c r="T24" s="525"/>
      <c r="U24" s="525"/>
      <c r="V24" s="525"/>
      <c r="W24" s="525"/>
      <c r="X24" s="525"/>
      <c r="Y24" s="525"/>
      <c r="Z24" s="525"/>
      <c r="AA24" s="525"/>
      <c r="AB24" s="525"/>
      <c r="AC24" s="525"/>
      <c r="AD24" s="525"/>
      <c r="AE24" s="525"/>
      <c r="AF24" s="525"/>
      <c r="AG24" s="525"/>
      <c r="AH24" s="525"/>
      <c r="AI24" s="525"/>
      <c r="AJ24" s="525"/>
      <c r="AK24" s="525"/>
      <c r="AL24" s="525"/>
      <c r="AM24" s="526"/>
      <c r="AN24" s="524">
        <v>3</v>
      </c>
      <c r="AO24" s="525"/>
      <c r="AP24" s="525"/>
      <c r="AQ24" s="525"/>
      <c r="AR24" s="525"/>
      <c r="AS24" s="525"/>
      <c r="AT24" s="525"/>
      <c r="AU24" s="525"/>
      <c r="AV24" s="526"/>
      <c r="AW24" s="524">
        <v>4</v>
      </c>
      <c r="AX24" s="525"/>
      <c r="AY24" s="525"/>
      <c r="AZ24" s="525"/>
      <c r="BA24" s="525"/>
      <c r="BB24" s="525"/>
      <c r="BC24" s="525"/>
      <c r="BD24" s="525"/>
      <c r="BE24" s="525"/>
      <c r="BF24" s="525"/>
      <c r="BG24" s="525"/>
      <c r="BH24" s="525"/>
      <c r="BI24" s="526"/>
      <c r="BJ24" s="524">
        <v>5</v>
      </c>
      <c r="BK24" s="525"/>
      <c r="BL24" s="525"/>
      <c r="BM24" s="525"/>
      <c r="BN24" s="525"/>
      <c r="BO24" s="525"/>
      <c r="BP24" s="525"/>
      <c r="BQ24" s="525"/>
      <c r="BR24" s="525"/>
      <c r="BS24" s="525"/>
      <c r="BT24" s="525"/>
      <c r="BU24" s="525"/>
      <c r="BV24" s="525"/>
      <c r="BW24" s="525"/>
      <c r="BX24" s="525"/>
      <c r="BY24" s="525"/>
      <c r="BZ24" s="525"/>
      <c r="CA24" s="525"/>
      <c r="CB24" s="526"/>
    </row>
    <row r="25" spans="1:80" ht="12.75">
      <c r="A25" s="566"/>
      <c r="B25" s="567"/>
      <c r="C25" s="567"/>
      <c r="D25" s="568"/>
      <c r="E25" s="559"/>
      <c r="F25" s="560"/>
      <c r="G25" s="560"/>
      <c r="H25" s="560"/>
      <c r="I25" s="560"/>
      <c r="J25" s="560"/>
      <c r="K25" s="560"/>
      <c r="L25" s="560"/>
      <c r="M25" s="560"/>
      <c r="N25" s="560"/>
      <c r="O25" s="560"/>
      <c r="P25" s="560"/>
      <c r="Q25" s="560"/>
      <c r="R25" s="560"/>
      <c r="S25" s="560"/>
      <c r="T25" s="560"/>
      <c r="U25" s="560"/>
      <c r="V25" s="560"/>
      <c r="W25" s="560"/>
      <c r="X25" s="560"/>
      <c r="Y25" s="560"/>
      <c r="Z25" s="560"/>
      <c r="AA25" s="560"/>
      <c r="AB25" s="560"/>
      <c r="AC25" s="560"/>
      <c r="AD25" s="560"/>
      <c r="AE25" s="560"/>
      <c r="AF25" s="560"/>
      <c r="AG25" s="560"/>
      <c r="AH25" s="560"/>
      <c r="AI25" s="560"/>
      <c r="AJ25" s="560"/>
      <c r="AK25" s="560"/>
      <c r="AL25" s="560"/>
      <c r="AM25" s="561"/>
      <c r="AN25" s="563"/>
      <c r="AO25" s="564"/>
      <c r="AP25" s="564"/>
      <c r="AQ25" s="564"/>
      <c r="AR25" s="564"/>
      <c r="AS25" s="564"/>
      <c r="AT25" s="564"/>
      <c r="AU25" s="564"/>
      <c r="AV25" s="565"/>
      <c r="AW25" s="556"/>
      <c r="AX25" s="557"/>
      <c r="AY25" s="557"/>
      <c r="AZ25" s="557"/>
      <c r="BA25" s="557"/>
      <c r="BB25" s="557"/>
      <c r="BC25" s="557"/>
      <c r="BD25" s="557"/>
      <c r="BE25" s="557"/>
      <c r="BF25" s="557"/>
      <c r="BG25" s="557"/>
      <c r="BH25" s="557"/>
      <c r="BI25" s="558"/>
      <c r="BJ25" s="614"/>
      <c r="BK25" s="615"/>
      <c r="BL25" s="615"/>
      <c r="BM25" s="615"/>
      <c r="BN25" s="615"/>
      <c r="BO25" s="615"/>
      <c r="BP25" s="615"/>
      <c r="BQ25" s="615"/>
      <c r="BR25" s="615"/>
      <c r="BS25" s="615"/>
      <c r="BT25" s="615"/>
      <c r="BU25" s="615"/>
      <c r="BV25" s="615"/>
      <c r="BW25" s="615"/>
      <c r="BX25" s="615"/>
      <c r="BY25" s="615"/>
      <c r="BZ25" s="615"/>
      <c r="CA25" s="615"/>
      <c r="CB25" s="616"/>
    </row>
    <row r="26" spans="1:80" ht="12.75">
      <c r="A26" s="566"/>
      <c r="B26" s="567"/>
      <c r="C26" s="567"/>
      <c r="D26" s="568"/>
      <c r="E26" s="563" t="s">
        <v>183</v>
      </c>
      <c r="F26" s="564"/>
      <c r="G26" s="564"/>
      <c r="H26" s="564"/>
      <c r="I26" s="564"/>
      <c r="J26" s="564"/>
      <c r="K26" s="564"/>
      <c r="L26" s="564"/>
      <c r="M26" s="564"/>
      <c r="N26" s="564"/>
      <c r="O26" s="564"/>
      <c r="P26" s="564"/>
      <c r="Q26" s="564"/>
      <c r="R26" s="564"/>
      <c r="S26" s="564"/>
      <c r="T26" s="564"/>
      <c r="U26" s="564"/>
      <c r="V26" s="564"/>
      <c r="W26" s="564"/>
      <c r="X26" s="564"/>
      <c r="Y26" s="564"/>
      <c r="Z26" s="564"/>
      <c r="AA26" s="564"/>
      <c r="AB26" s="564"/>
      <c r="AC26" s="564"/>
      <c r="AD26" s="564"/>
      <c r="AE26" s="564"/>
      <c r="AF26" s="564"/>
      <c r="AG26" s="564"/>
      <c r="AH26" s="564"/>
      <c r="AI26" s="564"/>
      <c r="AJ26" s="564"/>
      <c r="AK26" s="564"/>
      <c r="AL26" s="564"/>
      <c r="AM26" s="565"/>
      <c r="AN26" s="563"/>
      <c r="AO26" s="564"/>
      <c r="AP26" s="564"/>
      <c r="AQ26" s="564"/>
      <c r="AR26" s="564"/>
      <c r="AS26" s="564"/>
      <c r="AT26" s="564"/>
      <c r="AU26" s="564"/>
      <c r="AV26" s="565"/>
      <c r="AW26" s="563"/>
      <c r="AX26" s="564"/>
      <c r="AY26" s="564"/>
      <c r="AZ26" s="564"/>
      <c r="BA26" s="564"/>
      <c r="BB26" s="564"/>
      <c r="BC26" s="564"/>
      <c r="BD26" s="564"/>
      <c r="BE26" s="564"/>
      <c r="BF26" s="564"/>
      <c r="BG26" s="564"/>
      <c r="BH26" s="564"/>
      <c r="BI26" s="565"/>
      <c r="BJ26" s="614"/>
      <c r="BK26" s="615"/>
      <c r="BL26" s="615"/>
      <c r="BM26" s="615"/>
      <c r="BN26" s="615"/>
      <c r="BO26" s="615"/>
      <c r="BP26" s="615"/>
      <c r="BQ26" s="615"/>
      <c r="BR26" s="615"/>
      <c r="BS26" s="615"/>
      <c r="BT26" s="615"/>
      <c r="BU26" s="615"/>
      <c r="BV26" s="615"/>
      <c r="BW26" s="615"/>
      <c r="BX26" s="615"/>
      <c r="BY26" s="615"/>
      <c r="BZ26" s="615"/>
      <c r="CA26" s="615"/>
      <c r="CB26" s="616"/>
    </row>
    <row r="27" spans="1:80" s="194" customFormat="1" ht="15.75">
      <c r="A27" s="193"/>
      <c r="B27" s="193"/>
      <c r="C27" s="193"/>
      <c r="D27" s="193"/>
      <c r="E27" s="193"/>
      <c r="F27" s="193"/>
      <c r="G27" s="193"/>
      <c r="H27" s="193"/>
      <c r="I27" s="193"/>
      <c r="J27" s="193"/>
      <c r="K27" s="193"/>
      <c r="L27" s="193"/>
      <c r="M27" s="193"/>
      <c r="N27" s="193"/>
      <c r="O27" s="193"/>
      <c r="P27" s="193"/>
      <c r="Q27" s="193"/>
      <c r="R27" s="193"/>
      <c r="S27" s="193"/>
      <c r="T27" s="193"/>
      <c r="U27" s="193"/>
      <c r="V27" s="193"/>
      <c r="W27" s="193"/>
      <c r="X27" s="193"/>
      <c r="Y27" s="193"/>
      <c r="Z27" s="193"/>
      <c r="AA27" s="193"/>
      <c r="AB27" s="193"/>
      <c r="AC27" s="193"/>
      <c r="AD27" s="193"/>
      <c r="AE27" s="193"/>
      <c r="AF27" s="193"/>
      <c r="AG27" s="193"/>
      <c r="AH27" s="200"/>
      <c r="AI27" s="200"/>
      <c r="AJ27" s="200"/>
      <c r="AK27" s="200"/>
      <c r="AL27" s="200"/>
      <c r="AM27" s="200"/>
      <c r="AN27" s="200"/>
      <c r="AO27" s="200"/>
      <c r="AP27" s="200"/>
      <c r="AQ27" s="200"/>
      <c r="AR27" s="200"/>
      <c r="AS27" s="200"/>
      <c r="AT27" s="200"/>
      <c r="AU27" s="200"/>
      <c r="AV27" s="200"/>
      <c r="AW27" s="200"/>
      <c r="AX27" s="200"/>
      <c r="AY27" s="200"/>
      <c r="AZ27" s="200"/>
      <c r="BA27" s="200"/>
      <c r="BB27" s="200"/>
      <c r="BC27" s="200"/>
      <c r="BD27" s="200"/>
      <c r="BE27" s="200"/>
      <c r="BF27" s="200"/>
      <c r="BG27" s="200"/>
      <c r="BH27" s="200"/>
      <c r="BI27" s="200"/>
      <c r="BJ27" s="200"/>
      <c r="BK27" s="200"/>
      <c r="BL27" s="200"/>
      <c r="BM27" s="200"/>
      <c r="BN27" s="200"/>
      <c r="BO27" s="200"/>
      <c r="BP27" s="200"/>
      <c r="BQ27" s="200"/>
      <c r="BR27" s="200"/>
      <c r="BS27" s="200"/>
      <c r="BT27" s="200"/>
      <c r="BU27" s="200"/>
      <c r="BV27" s="200"/>
      <c r="BW27" s="200"/>
      <c r="BX27" s="200"/>
      <c r="BY27" s="200"/>
      <c r="BZ27" s="200"/>
      <c r="CA27" s="200"/>
      <c r="CB27" s="200"/>
    </row>
    <row r="28" spans="1:80" s="194" customFormat="1" ht="15.75">
      <c r="A28" s="523" t="s">
        <v>252</v>
      </c>
      <c r="B28" s="523"/>
      <c r="C28" s="523"/>
      <c r="D28" s="523"/>
      <c r="E28" s="523"/>
      <c r="F28" s="523"/>
      <c r="G28" s="523"/>
      <c r="H28" s="523"/>
      <c r="I28" s="523"/>
      <c r="J28" s="523"/>
      <c r="K28" s="523"/>
      <c r="L28" s="523"/>
      <c r="M28" s="523"/>
      <c r="N28" s="523"/>
      <c r="O28" s="523"/>
      <c r="P28" s="523"/>
      <c r="Q28" s="523"/>
      <c r="R28" s="523"/>
      <c r="S28" s="523"/>
      <c r="T28" s="523"/>
      <c r="U28" s="523"/>
      <c r="V28" s="523"/>
      <c r="W28" s="523"/>
      <c r="X28" s="523"/>
      <c r="Y28" s="523"/>
      <c r="Z28" s="523"/>
      <c r="AA28" s="523"/>
      <c r="AB28" s="523"/>
      <c r="AC28" s="523"/>
      <c r="AD28" s="523"/>
      <c r="AE28" s="523"/>
      <c r="AF28" s="523"/>
      <c r="AG28" s="523"/>
      <c r="AH28" s="523"/>
      <c r="AI28" s="523"/>
      <c r="AJ28" s="523"/>
      <c r="AK28" s="523"/>
      <c r="AL28" s="523"/>
      <c r="AM28" s="523"/>
      <c r="AN28" s="523"/>
      <c r="AO28" s="523"/>
      <c r="AP28" s="523"/>
      <c r="AQ28" s="523"/>
      <c r="AR28" s="523"/>
      <c r="AS28" s="523"/>
      <c r="AT28" s="523"/>
      <c r="AU28" s="523"/>
      <c r="AV28" s="523"/>
      <c r="AW28" s="523"/>
      <c r="AX28" s="523"/>
      <c r="AY28" s="523"/>
      <c r="AZ28" s="523"/>
      <c r="BA28" s="523"/>
      <c r="BB28" s="523"/>
      <c r="BC28" s="523"/>
      <c r="BD28" s="523"/>
      <c r="BE28" s="523"/>
      <c r="BF28" s="523"/>
      <c r="BG28" s="523"/>
      <c r="BH28" s="523"/>
      <c r="BI28" s="523"/>
      <c r="BJ28" s="523"/>
      <c r="BK28" s="523"/>
      <c r="BL28" s="523"/>
      <c r="BM28" s="523"/>
      <c r="BN28" s="523"/>
      <c r="BO28" s="523"/>
      <c r="BP28" s="523"/>
      <c r="BQ28" s="523"/>
      <c r="BR28" s="523"/>
      <c r="BS28" s="523"/>
      <c r="BT28" s="523"/>
      <c r="BU28" s="523"/>
      <c r="BV28" s="523"/>
      <c r="BW28" s="523"/>
      <c r="BX28" s="523"/>
      <c r="BY28" s="523"/>
      <c r="BZ28" s="523"/>
      <c r="CA28" s="523"/>
      <c r="CB28" s="523"/>
    </row>
    <row r="30" spans="1:80" ht="12.75">
      <c r="A30" s="520" t="s">
        <v>17</v>
      </c>
      <c r="B30" s="521"/>
      <c r="C30" s="521"/>
      <c r="D30" s="522"/>
      <c r="E30" s="520" t="s">
        <v>7</v>
      </c>
      <c r="F30" s="521"/>
      <c r="G30" s="521"/>
      <c r="H30" s="521"/>
      <c r="I30" s="521"/>
      <c r="J30" s="521"/>
      <c r="K30" s="521"/>
      <c r="L30" s="521"/>
      <c r="M30" s="521"/>
      <c r="N30" s="521"/>
      <c r="O30" s="521"/>
      <c r="P30" s="521"/>
      <c r="Q30" s="521"/>
      <c r="R30" s="521"/>
      <c r="S30" s="521"/>
      <c r="T30" s="521"/>
      <c r="U30" s="521"/>
      <c r="V30" s="521"/>
      <c r="W30" s="521"/>
      <c r="X30" s="521"/>
      <c r="Y30" s="521"/>
      <c r="Z30" s="521"/>
      <c r="AA30" s="521"/>
      <c r="AB30" s="521"/>
      <c r="AC30" s="521"/>
      <c r="AD30" s="521"/>
      <c r="AE30" s="521"/>
      <c r="AF30" s="521"/>
      <c r="AG30" s="521"/>
      <c r="AH30" s="521"/>
      <c r="AI30" s="522"/>
      <c r="AJ30" s="520" t="s">
        <v>198</v>
      </c>
      <c r="AK30" s="521"/>
      <c r="AL30" s="521"/>
      <c r="AM30" s="521"/>
      <c r="AN30" s="521"/>
      <c r="AO30" s="521"/>
      <c r="AP30" s="521"/>
      <c r="AQ30" s="521"/>
      <c r="AR30" s="521"/>
      <c r="AS30" s="521"/>
      <c r="AT30" s="522"/>
      <c r="AU30" s="520" t="s">
        <v>253</v>
      </c>
      <c r="AV30" s="521"/>
      <c r="AW30" s="521"/>
      <c r="AX30" s="521"/>
      <c r="AY30" s="521"/>
      <c r="AZ30" s="521"/>
      <c r="BA30" s="521"/>
      <c r="BB30" s="521"/>
      <c r="BC30" s="521"/>
      <c r="BD30" s="522"/>
      <c r="BE30" s="520" t="s">
        <v>254</v>
      </c>
      <c r="BF30" s="521"/>
      <c r="BG30" s="521"/>
      <c r="BH30" s="521"/>
      <c r="BI30" s="521"/>
      <c r="BJ30" s="521"/>
      <c r="BK30" s="521"/>
      <c r="BL30" s="521"/>
      <c r="BM30" s="521"/>
      <c r="BN30" s="521"/>
      <c r="BO30" s="522"/>
      <c r="BP30" s="520" t="s">
        <v>188</v>
      </c>
      <c r="BQ30" s="521"/>
      <c r="BR30" s="521"/>
      <c r="BS30" s="521"/>
      <c r="BT30" s="521"/>
      <c r="BU30" s="521"/>
      <c r="BV30" s="521"/>
      <c r="BW30" s="521"/>
      <c r="BX30" s="521"/>
      <c r="BY30" s="521"/>
      <c r="BZ30" s="521"/>
      <c r="CA30" s="521"/>
      <c r="CB30" s="522"/>
    </row>
    <row r="31" spans="1:80" ht="12.75">
      <c r="A31" s="517" t="s">
        <v>18</v>
      </c>
      <c r="B31" s="518"/>
      <c r="C31" s="518"/>
      <c r="D31" s="519"/>
      <c r="E31" s="517"/>
      <c r="F31" s="518"/>
      <c r="G31" s="518"/>
      <c r="H31" s="518"/>
      <c r="I31" s="518"/>
      <c r="J31" s="518"/>
      <c r="K31" s="518"/>
      <c r="L31" s="518"/>
      <c r="M31" s="518"/>
      <c r="N31" s="518"/>
      <c r="O31" s="518"/>
      <c r="P31" s="518"/>
      <c r="Q31" s="518"/>
      <c r="R31" s="518"/>
      <c r="S31" s="518"/>
      <c r="T31" s="518"/>
      <c r="U31" s="518"/>
      <c r="V31" s="518"/>
      <c r="W31" s="518"/>
      <c r="X31" s="518"/>
      <c r="Y31" s="518"/>
      <c r="Z31" s="518"/>
      <c r="AA31" s="518"/>
      <c r="AB31" s="518"/>
      <c r="AC31" s="518"/>
      <c r="AD31" s="518"/>
      <c r="AE31" s="518"/>
      <c r="AF31" s="518"/>
      <c r="AG31" s="518"/>
      <c r="AH31" s="518"/>
      <c r="AI31" s="519"/>
      <c r="AJ31" s="517" t="s">
        <v>255</v>
      </c>
      <c r="AK31" s="518"/>
      <c r="AL31" s="518"/>
      <c r="AM31" s="518"/>
      <c r="AN31" s="518"/>
      <c r="AO31" s="518"/>
      <c r="AP31" s="518"/>
      <c r="AQ31" s="518"/>
      <c r="AR31" s="518"/>
      <c r="AS31" s="518"/>
      <c r="AT31" s="519"/>
      <c r="AU31" s="517" t="s">
        <v>256</v>
      </c>
      <c r="AV31" s="518"/>
      <c r="AW31" s="518"/>
      <c r="AX31" s="518"/>
      <c r="AY31" s="518"/>
      <c r="AZ31" s="518"/>
      <c r="BA31" s="518"/>
      <c r="BB31" s="518"/>
      <c r="BC31" s="518"/>
      <c r="BD31" s="519"/>
      <c r="BE31" s="517" t="s">
        <v>257</v>
      </c>
      <c r="BF31" s="518"/>
      <c r="BG31" s="518"/>
      <c r="BH31" s="518"/>
      <c r="BI31" s="518"/>
      <c r="BJ31" s="518"/>
      <c r="BK31" s="518"/>
      <c r="BL31" s="518"/>
      <c r="BM31" s="518"/>
      <c r="BN31" s="518"/>
      <c r="BO31" s="519"/>
      <c r="BP31" s="517" t="s">
        <v>258</v>
      </c>
      <c r="BQ31" s="518"/>
      <c r="BR31" s="518"/>
      <c r="BS31" s="518"/>
      <c r="BT31" s="518"/>
      <c r="BU31" s="518"/>
      <c r="BV31" s="518"/>
      <c r="BW31" s="518"/>
      <c r="BX31" s="518"/>
      <c r="BY31" s="518"/>
      <c r="BZ31" s="518"/>
      <c r="CA31" s="518"/>
      <c r="CB31" s="519"/>
    </row>
    <row r="32" spans="1:80" ht="12.75">
      <c r="A32" s="517"/>
      <c r="B32" s="518"/>
      <c r="C32" s="518"/>
      <c r="D32" s="519"/>
      <c r="E32" s="517"/>
      <c r="F32" s="518"/>
      <c r="G32" s="518"/>
      <c r="H32" s="518"/>
      <c r="I32" s="518"/>
      <c r="J32" s="518"/>
      <c r="K32" s="518"/>
      <c r="L32" s="518"/>
      <c r="M32" s="518"/>
      <c r="N32" s="518"/>
      <c r="O32" s="518"/>
      <c r="P32" s="518"/>
      <c r="Q32" s="518"/>
      <c r="R32" s="518"/>
      <c r="S32" s="518"/>
      <c r="T32" s="518"/>
      <c r="U32" s="518"/>
      <c r="V32" s="518"/>
      <c r="W32" s="518"/>
      <c r="X32" s="518"/>
      <c r="Y32" s="518"/>
      <c r="Z32" s="518"/>
      <c r="AA32" s="518"/>
      <c r="AB32" s="518"/>
      <c r="AC32" s="518"/>
      <c r="AD32" s="518"/>
      <c r="AE32" s="518"/>
      <c r="AF32" s="518"/>
      <c r="AG32" s="518"/>
      <c r="AH32" s="518"/>
      <c r="AI32" s="519"/>
      <c r="AJ32" s="517" t="s">
        <v>259</v>
      </c>
      <c r="AK32" s="518"/>
      <c r="AL32" s="518"/>
      <c r="AM32" s="518"/>
      <c r="AN32" s="518"/>
      <c r="AO32" s="518"/>
      <c r="AP32" s="518"/>
      <c r="AQ32" s="518"/>
      <c r="AR32" s="518"/>
      <c r="AS32" s="518"/>
      <c r="AT32" s="519"/>
      <c r="AU32" s="517" t="s">
        <v>260</v>
      </c>
      <c r="AV32" s="518"/>
      <c r="AW32" s="518"/>
      <c r="AX32" s="518"/>
      <c r="AY32" s="518"/>
      <c r="AZ32" s="518"/>
      <c r="BA32" s="518"/>
      <c r="BB32" s="518"/>
      <c r="BC32" s="518"/>
      <c r="BD32" s="519"/>
      <c r="BE32" s="517"/>
      <c r="BF32" s="518"/>
      <c r="BG32" s="518"/>
      <c r="BH32" s="518"/>
      <c r="BI32" s="518"/>
      <c r="BJ32" s="518"/>
      <c r="BK32" s="518"/>
      <c r="BL32" s="518"/>
      <c r="BM32" s="518"/>
      <c r="BN32" s="518"/>
      <c r="BO32" s="519"/>
      <c r="BP32" s="517"/>
      <c r="BQ32" s="518"/>
      <c r="BR32" s="518"/>
      <c r="BS32" s="518"/>
      <c r="BT32" s="518"/>
      <c r="BU32" s="518"/>
      <c r="BV32" s="518"/>
      <c r="BW32" s="518"/>
      <c r="BX32" s="518"/>
      <c r="BY32" s="518"/>
      <c r="BZ32" s="518"/>
      <c r="CA32" s="518"/>
      <c r="CB32" s="519"/>
    </row>
    <row r="33" spans="1:80" ht="12.75">
      <c r="A33" s="553"/>
      <c r="B33" s="554"/>
      <c r="C33" s="554"/>
      <c r="D33" s="555"/>
      <c r="E33" s="553"/>
      <c r="F33" s="554"/>
      <c r="G33" s="554"/>
      <c r="H33" s="554"/>
      <c r="I33" s="554"/>
      <c r="J33" s="554"/>
      <c r="K33" s="554"/>
      <c r="L33" s="554"/>
      <c r="M33" s="554"/>
      <c r="N33" s="554"/>
      <c r="O33" s="554"/>
      <c r="P33" s="554"/>
      <c r="Q33" s="554"/>
      <c r="R33" s="554"/>
      <c r="S33" s="554"/>
      <c r="T33" s="554"/>
      <c r="U33" s="554"/>
      <c r="V33" s="554"/>
      <c r="W33" s="554"/>
      <c r="X33" s="554"/>
      <c r="Y33" s="554"/>
      <c r="Z33" s="554"/>
      <c r="AA33" s="554"/>
      <c r="AB33" s="554"/>
      <c r="AC33" s="554"/>
      <c r="AD33" s="554"/>
      <c r="AE33" s="554"/>
      <c r="AF33" s="554"/>
      <c r="AG33" s="554"/>
      <c r="AH33" s="554"/>
      <c r="AI33" s="555"/>
      <c r="AJ33" s="553"/>
      <c r="AK33" s="554"/>
      <c r="AL33" s="554"/>
      <c r="AM33" s="554"/>
      <c r="AN33" s="554"/>
      <c r="AO33" s="554"/>
      <c r="AP33" s="554"/>
      <c r="AQ33" s="554"/>
      <c r="AR33" s="554"/>
      <c r="AS33" s="554"/>
      <c r="AT33" s="555"/>
      <c r="AU33" s="553"/>
      <c r="AV33" s="554"/>
      <c r="AW33" s="554"/>
      <c r="AX33" s="554"/>
      <c r="AY33" s="554"/>
      <c r="AZ33" s="554"/>
      <c r="BA33" s="554"/>
      <c r="BB33" s="554"/>
      <c r="BC33" s="554"/>
      <c r="BD33" s="555"/>
      <c r="BE33" s="553"/>
      <c r="BF33" s="554"/>
      <c r="BG33" s="554"/>
      <c r="BH33" s="554"/>
      <c r="BI33" s="554"/>
      <c r="BJ33" s="554"/>
      <c r="BK33" s="554"/>
      <c r="BL33" s="554"/>
      <c r="BM33" s="554"/>
      <c r="BN33" s="554"/>
      <c r="BO33" s="555"/>
      <c r="BP33" s="553"/>
      <c r="BQ33" s="554"/>
      <c r="BR33" s="554"/>
      <c r="BS33" s="554"/>
      <c r="BT33" s="554"/>
      <c r="BU33" s="554"/>
      <c r="BV33" s="554"/>
      <c r="BW33" s="554"/>
      <c r="BX33" s="554"/>
      <c r="BY33" s="554"/>
      <c r="BZ33" s="554"/>
      <c r="CA33" s="554"/>
      <c r="CB33" s="555"/>
    </row>
    <row r="34" spans="1:80" ht="12.75">
      <c r="A34" s="553">
        <v>1</v>
      </c>
      <c r="B34" s="554"/>
      <c r="C34" s="554"/>
      <c r="D34" s="555"/>
      <c r="E34" s="553">
        <v>2</v>
      </c>
      <c r="F34" s="554"/>
      <c r="G34" s="554"/>
      <c r="H34" s="554"/>
      <c r="I34" s="554"/>
      <c r="J34" s="554"/>
      <c r="K34" s="554"/>
      <c r="L34" s="554"/>
      <c r="M34" s="554"/>
      <c r="N34" s="554"/>
      <c r="O34" s="554"/>
      <c r="P34" s="554"/>
      <c r="Q34" s="554"/>
      <c r="R34" s="554"/>
      <c r="S34" s="554"/>
      <c r="T34" s="554"/>
      <c r="U34" s="554"/>
      <c r="V34" s="554"/>
      <c r="W34" s="554"/>
      <c r="X34" s="554"/>
      <c r="Y34" s="554"/>
      <c r="Z34" s="554"/>
      <c r="AA34" s="554"/>
      <c r="AB34" s="554"/>
      <c r="AC34" s="554"/>
      <c r="AD34" s="554"/>
      <c r="AE34" s="554"/>
      <c r="AF34" s="554"/>
      <c r="AG34" s="554"/>
      <c r="AH34" s="554"/>
      <c r="AI34" s="555"/>
      <c r="AJ34" s="553">
        <v>4</v>
      </c>
      <c r="AK34" s="554"/>
      <c r="AL34" s="554"/>
      <c r="AM34" s="554"/>
      <c r="AN34" s="554"/>
      <c r="AO34" s="554"/>
      <c r="AP34" s="554"/>
      <c r="AQ34" s="554"/>
      <c r="AR34" s="554"/>
      <c r="AS34" s="554"/>
      <c r="AT34" s="555"/>
      <c r="AU34" s="553">
        <v>5</v>
      </c>
      <c r="AV34" s="554"/>
      <c r="AW34" s="554"/>
      <c r="AX34" s="554"/>
      <c r="AY34" s="554"/>
      <c r="AZ34" s="554"/>
      <c r="BA34" s="554"/>
      <c r="BB34" s="554"/>
      <c r="BC34" s="554"/>
      <c r="BD34" s="555"/>
      <c r="BE34" s="553">
        <v>6</v>
      </c>
      <c r="BF34" s="554"/>
      <c r="BG34" s="554"/>
      <c r="BH34" s="554"/>
      <c r="BI34" s="554"/>
      <c r="BJ34" s="554"/>
      <c r="BK34" s="554"/>
      <c r="BL34" s="554"/>
      <c r="BM34" s="554"/>
      <c r="BN34" s="554"/>
      <c r="BO34" s="555"/>
      <c r="BP34" s="553"/>
      <c r="BQ34" s="554"/>
      <c r="BR34" s="554"/>
      <c r="BS34" s="554"/>
      <c r="BT34" s="554"/>
      <c r="BU34" s="554"/>
      <c r="BV34" s="554"/>
      <c r="BW34" s="554"/>
      <c r="BX34" s="554"/>
      <c r="BY34" s="554"/>
      <c r="BZ34" s="554"/>
      <c r="CA34" s="554"/>
      <c r="CB34" s="555"/>
    </row>
    <row r="35" spans="1:80" ht="12.75">
      <c r="A35" s="566">
        <v>1</v>
      </c>
      <c r="B35" s="567"/>
      <c r="C35" s="567"/>
      <c r="D35" s="568"/>
      <c r="E35" s="559"/>
      <c r="F35" s="560"/>
      <c r="G35" s="560"/>
      <c r="H35" s="560"/>
      <c r="I35" s="560"/>
      <c r="J35" s="560"/>
      <c r="K35" s="560"/>
      <c r="L35" s="560"/>
      <c r="M35" s="560"/>
      <c r="N35" s="560"/>
      <c r="O35" s="560"/>
      <c r="P35" s="560"/>
      <c r="Q35" s="560"/>
      <c r="R35" s="560"/>
      <c r="S35" s="560"/>
      <c r="T35" s="560"/>
      <c r="U35" s="560"/>
      <c r="V35" s="560"/>
      <c r="W35" s="560"/>
      <c r="X35" s="560"/>
      <c r="Y35" s="560"/>
      <c r="Z35" s="560"/>
      <c r="AA35" s="560"/>
      <c r="AB35" s="560"/>
      <c r="AC35" s="560"/>
      <c r="AD35" s="560"/>
      <c r="AE35" s="560"/>
      <c r="AF35" s="560"/>
      <c r="AG35" s="560"/>
      <c r="AH35" s="560"/>
      <c r="AI35" s="561"/>
      <c r="AJ35" s="556"/>
      <c r="AK35" s="557"/>
      <c r="AL35" s="557"/>
      <c r="AM35" s="557"/>
      <c r="AN35" s="557"/>
      <c r="AO35" s="557"/>
      <c r="AP35" s="557"/>
      <c r="AQ35" s="557"/>
      <c r="AR35" s="557"/>
      <c r="AS35" s="557"/>
      <c r="AT35" s="558"/>
      <c r="AU35" s="614"/>
      <c r="AV35" s="615"/>
      <c r="AW35" s="615"/>
      <c r="AX35" s="615"/>
      <c r="AY35" s="615"/>
      <c r="AZ35" s="615"/>
      <c r="BA35" s="615"/>
      <c r="BB35" s="615"/>
      <c r="BC35" s="615"/>
      <c r="BD35" s="616"/>
      <c r="BE35" s="664"/>
      <c r="BF35" s="665"/>
      <c r="BG35" s="665"/>
      <c r="BH35" s="665"/>
      <c r="BI35" s="665"/>
      <c r="BJ35" s="665"/>
      <c r="BK35" s="665"/>
      <c r="BL35" s="665"/>
      <c r="BM35" s="665"/>
      <c r="BN35" s="665"/>
      <c r="BO35" s="666"/>
      <c r="BP35" s="614"/>
      <c r="BQ35" s="615"/>
      <c r="BR35" s="615"/>
      <c r="BS35" s="615"/>
      <c r="BT35" s="615"/>
      <c r="BU35" s="615"/>
      <c r="BV35" s="615"/>
      <c r="BW35" s="615"/>
      <c r="BX35" s="615"/>
      <c r="BY35" s="615"/>
      <c r="BZ35" s="615"/>
      <c r="CA35" s="615"/>
      <c r="CB35" s="616"/>
    </row>
    <row r="36" spans="1:80" ht="12.75">
      <c r="A36" s="566">
        <v>2</v>
      </c>
      <c r="B36" s="567"/>
      <c r="C36" s="567"/>
      <c r="D36" s="568"/>
      <c r="E36" s="559"/>
      <c r="F36" s="560"/>
      <c r="G36" s="560"/>
      <c r="H36" s="560"/>
      <c r="I36" s="560"/>
      <c r="J36" s="560"/>
      <c r="K36" s="560"/>
      <c r="L36" s="560"/>
      <c r="M36" s="560"/>
      <c r="N36" s="560"/>
      <c r="O36" s="560"/>
      <c r="P36" s="560"/>
      <c r="Q36" s="560"/>
      <c r="R36" s="560"/>
      <c r="S36" s="560"/>
      <c r="T36" s="560"/>
      <c r="U36" s="560"/>
      <c r="V36" s="560"/>
      <c r="W36" s="560"/>
      <c r="X36" s="560"/>
      <c r="Y36" s="560"/>
      <c r="Z36" s="560"/>
      <c r="AA36" s="560"/>
      <c r="AB36" s="560"/>
      <c r="AC36" s="560"/>
      <c r="AD36" s="560"/>
      <c r="AE36" s="560"/>
      <c r="AF36" s="560"/>
      <c r="AG36" s="560"/>
      <c r="AH36" s="560"/>
      <c r="AI36" s="561"/>
      <c r="AJ36" s="556"/>
      <c r="AK36" s="557"/>
      <c r="AL36" s="557"/>
      <c r="AM36" s="557"/>
      <c r="AN36" s="557"/>
      <c r="AO36" s="557"/>
      <c r="AP36" s="557"/>
      <c r="AQ36" s="557"/>
      <c r="AR36" s="557"/>
      <c r="AS36" s="557"/>
      <c r="AT36" s="558"/>
      <c r="AU36" s="614"/>
      <c r="AV36" s="615"/>
      <c r="AW36" s="615"/>
      <c r="AX36" s="615"/>
      <c r="AY36" s="615"/>
      <c r="AZ36" s="615"/>
      <c r="BA36" s="615"/>
      <c r="BB36" s="615"/>
      <c r="BC36" s="615"/>
      <c r="BD36" s="616"/>
      <c r="BE36" s="664"/>
      <c r="BF36" s="665"/>
      <c r="BG36" s="665"/>
      <c r="BH36" s="665"/>
      <c r="BI36" s="665"/>
      <c r="BJ36" s="665"/>
      <c r="BK36" s="665"/>
      <c r="BL36" s="665"/>
      <c r="BM36" s="665"/>
      <c r="BN36" s="665"/>
      <c r="BO36" s="666"/>
      <c r="BP36" s="614"/>
      <c r="BQ36" s="615"/>
      <c r="BR36" s="615"/>
      <c r="BS36" s="615"/>
      <c r="BT36" s="615"/>
      <c r="BU36" s="615"/>
      <c r="BV36" s="615"/>
      <c r="BW36" s="615"/>
      <c r="BX36" s="615"/>
      <c r="BY36" s="615"/>
      <c r="BZ36" s="615"/>
      <c r="CA36" s="615"/>
      <c r="CB36" s="616"/>
    </row>
    <row r="37" spans="1:80" ht="12.75">
      <c r="A37" s="566">
        <v>3</v>
      </c>
      <c r="B37" s="567"/>
      <c r="C37" s="567"/>
      <c r="D37" s="568"/>
      <c r="E37" s="559"/>
      <c r="F37" s="560"/>
      <c r="G37" s="560"/>
      <c r="H37" s="560"/>
      <c r="I37" s="560"/>
      <c r="J37" s="560"/>
      <c r="K37" s="560"/>
      <c r="L37" s="560"/>
      <c r="M37" s="560"/>
      <c r="N37" s="560"/>
      <c r="O37" s="560"/>
      <c r="P37" s="560"/>
      <c r="Q37" s="560"/>
      <c r="R37" s="560"/>
      <c r="S37" s="560"/>
      <c r="T37" s="560"/>
      <c r="U37" s="560"/>
      <c r="V37" s="560"/>
      <c r="W37" s="560"/>
      <c r="X37" s="560"/>
      <c r="Y37" s="560"/>
      <c r="Z37" s="560"/>
      <c r="AA37" s="560"/>
      <c r="AB37" s="560"/>
      <c r="AC37" s="560"/>
      <c r="AD37" s="560"/>
      <c r="AE37" s="560"/>
      <c r="AF37" s="560"/>
      <c r="AG37" s="560"/>
      <c r="AH37" s="560"/>
      <c r="AI37" s="561"/>
      <c r="AJ37" s="556"/>
      <c r="AK37" s="557"/>
      <c r="AL37" s="557"/>
      <c r="AM37" s="557"/>
      <c r="AN37" s="557"/>
      <c r="AO37" s="557"/>
      <c r="AP37" s="557"/>
      <c r="AQ37" s="557"/>
      <c r="AR37" s="557"/>
      <c r="AS37" s="557"/>
      <c r="AT37" s="558"/>
      <c r="AU37" s="614"/>
      <c r="AV37" s="615"/>
      <c r="AW37" s="615"/>
      <c r="AX37" s="615"/>
      <c r="AY37" s="615"/>
      <c r="AZ37" s="615"/>
      <c r="BA37" s="615"/>
      <c r="BB37" s="615"/>
      <c r="BC37" s="615"/>
      <c r="BD37" s="616"/>
      <c r="BE37" s="664"/>
      <c r="BF37" s="665"/>
      <c r="BG37" s="665"/>
      <c r="BH37" s="665"/>
      <c r="BI37" s="665"/>
      <c r="BJ37" s="665"/>
      <c r="BK37" s="665"/>
      <c r="BL37" s="665"/>
      <c r="BM37" s="665"/>
      <c r="BN37" s="665"/>
      <c r="BO37" s="666"/>
      <c r="BP37" s="614"/>
      <c r="BQ37" s="615"/>
      <c r="BR37" s="615"/>
      <c r="BS37" s="615"/>
      <c r="BT37" s="615"/>
      <c r="BU37" s="615"/>
      <c r="BV37" s="615"/>
      <c r="BW37" s="615"/>
      <c r="BX37" s="615"/>
      <c r="BY37" s="615"/>
      <c r="BZ37" s="615"/>
      <c r="CA37" s="615"/>
      <c r="CB37" s="616"/>
    </row>
    <row r="38" spans="1:80" ht="12.75">
      <c r="A38" s="566">
        <v>4</v>
      </c>
      <c r="B38" s="567"/>
      <c r="C38" s="567"/>
      <c r="D38" s="568"/>
      <c r="E38" s="559"/>
      <c r="F38" s="560"/>
      <c r="G38" s="560"/>
      <c r="H38" s="560"/>
      <c r="I38" s="560"/>
      <c r="J38" s="560"/>
      <c r="K38" s="560"/>
      <c r="L38" s="560"/>
      <c r="M38" s="560"/>
      <c r="N38" s="560"/>
      <c r="O38" s="560"/>
      <c r="P38" s="560"/>
      <c r="Q38" s="560"/>
      <c r="R38" s="560"/>
      <c r="S38" s="560"/>
      <c r="T38" s="560"/>
      <c r="U38" s="560"/>
      <c r="V38" s="560"/>
      <c r="W38" s="560"/>
      <c r="X38" s="560"/>
      <c r="Y38" s="560"/>
      <c r="Z38" s="560"/>
      <c r="AA38" s="560"/>
      <c r="AB38" s="560"/>
      <c r="AC38" s="560"/>
      <c r="AD38" s="560"/>
      <c r="AE38" s="560"/>
      <c r="AF38" s="560"/>
      <c r="AG38" s="560"/>
      <c r="AH38" s="560"/>
      <c r="AI38" s="561"/>
      <c r="AJ38" s="556"/>
      <c r="AK38" s="557"/>
      <c r="AL38" s="557"/>
      <c r="AM38" s="557"/>
      <c r="AN38" s="557"/>
      <c r="AO38" s="557"/>
      <c r="AP38" s="557"/>
      <c r="AQ38" s="557"/>
      <c r="AR38" s="557"/>
      <c r="AS38" s="557"/>
      <c r="AT38" s="558"/>
      <c r="AU38" s="614"/>
      <c r="AV38" s="615"/>
      <c r="AW38" s="615"/>
      <c r="AX38" s="615"/>
      <c r="AY38" s="615"/>
      <c r="AZ38" s="615"/>
      <c r="BA38" s="615"/>
      <c r="BB38" s="615"/>
      <c r="BC38" s="615"/>
      <c r="BD38" s="616"/>
      <c r="BE38" s="664"/>
      <c r="BF38" s="665"/>
      <c r="BG38" s="665"/>
      <c r="BH38" s="665"/>
      <c r="BI38" s="665"/>
      <c r="BJ38" s="665"/>
      <c r="BK38" s="665"/>
      <c r="BL38" s="665"/>
      <c r="BM38" s="665"/>
      <c r="BN38" s="665"/>
      <c r="BO38" s="666"/>
      <c r="BP38" s="614"/>
      <c r="BQ38" s="615"/>
      <c r="BR38" s="615"/>
      <c r="BS38" s="615"/>
      <c r="BT38" s="615"/>
      <c r="BU38" s="615"/>
      <c r="BV38" s="615"/>
      <c r="BW38" s="615"/>
      <c r="BX38" s="615"/>
      <c r="BY38" s="615"/>
      <c r="BZ38" s="615"/>
      <c r="CA38" s="615"/>
      <c r="CB38" s="616"/>
    </row>
    <row r="39" spans="1:80" ht="12.75">
      <c r="A39" s="566">
        <v>5</v>
      </c>
      <c r="B39" s="567"/>
      <c r="C39" s="567"/>
      <c r="D39" s="568"/>
      <c r="E39" s="559"/>
      <c r="F39" s="560"/>
      <c r="G39" s="560"/>
      <c r="H39" s="560"/>
      <c r="I39" s="560"/>
      <c r="J39" s="560"/>
      <c r="K39" s="560"/>
      <c r="L39" s="560"/>
      <c r="M39" s="560"/>
      <c r="N39" s="560"/>
      <c r="O39" s="560"/>
      <c r="P39" s="560"/>
      <c r="Q39" s="560"/>
      <c r="R39" s="560"/>
      <c r="S39" s="560"/>
      <c r="T39" s="560"/>
      <c r="U39" s="560"/>
      <c r="V39" s="560"/>
      <c r="W39" s="560"/>
      <c r="X39" s="560"/>
      <c r="Y39" s="560"/>
      <c r="Z39" s="560"/>
      <c r="AA39" s="560"/>
      <c r="AB39" s="560"/>
      <c r="AC39" s="560"/>
      <c r="AD39" s="560"/>
      <c r="AE39" s="560"/>
      <c r="AF39" s="560"/>
      <c r="AG39" s="560"/>
      <c r="AH39" s="560"/>
      <c r="AI39" s="561"/>
      <c r="AJ39" s="556"/>
      <c r="AK39" s="557"/>
      <c r="AL39" s="557"/>
      <c r="AM39" s="557"/>
      <c r="AN39" s="557"/>
      <c r="AO39" s="557"/>
      <c r="AP39" s="557"/>
      <c r="AQ39" s="557"/>
      <c r="AR39" s="557"/>
      <c r="AS39" s="557"/>
      <c r="AT39" s="558"/>
      <c r="AU39" s="614"/>
      <c r="AV39" s="615"/>
      <c r="AW39" s="615"/>
      <c r="AX39" s="615"/>
      <c r="AY39" s="615"/>
      <c r="AZ39" s="615"/>
      <c r="BA39" s="615"/>
      <c r="BB39" s="615"/>
      <c r="BC39" s="615"/>
      <c r="BD39" s="616"/>
      <c r="BE39" s="664"/>
      <c r="BF39" s="665"/>
      <c r="BG39" s="665"/>
      <c r="BH39" s="665"/>
      <c r="BI39" s="665"/>
      <c r="BJ39" s="665"/>
      <c r="BK39" s="665"/>
      <c r="BL39" s="665"/>
      <c r="BM39" s="665"/>
      <c r="BN39" s="665"/>
      <c r="BO39" s="666"/>
      <c r="BP39" s="614"/>
      <c r="BQ39" s="615"/>
      <c r="BR39" s="615"/>
      <c r="BS39" s="615"/>
      <c r="BT39" s="615"/>
      <c r="BU39" s="615"/>
      <c r="BV39" s="615"/>
      <c r="BW39" s="615"/>
      <c r="BX39" s="615"/>
      <c r="BY39" s="615"/>
      <c r="BZ39" s="615"/>
      <c r="CA39" s="615"/>
      <c r="CB39" s="616"/>
    </row>
    <row r="40" spans="1:80" s="217" customFormat="1" ht="12.75">
      <c r="A40" s="578"/>
      <c r="B40" s="579"/>
      <c r="C40" s="579"/>
      <c r="D40" s="580"/>
      <c r="E40" s="575" t="s">
        <v>183</v>
      </c>
      <c r="F40" s="576"/>
      <c r="G40" s="576"/>
      <c r="H40" s="576"/>
      <c r="I40" s="576"/>
      <c r="J40" s="576"/>
      <c r="K40" s="576"/>
      <c r="L40" s="576"/>
      <c r="M40" s="576"/>
      <c r="N40" s="576"/>
      <c r="O40" s="576"/>
      <c r="P40" s="576"/>
      <c r="Q40" s="576"/>
      <c r="R40" s="576"/>
      <c r="S40" s="576"/>
      <c r="T40" s="576"/>
      <c r="U40" s="576"/>
      <c r="V40" s="576"/>
      <c r="W40" s="576"/>
      <c r="X40" s="576"/>
      <c r="Y40" s="576"/>
      <c r="Z40" s="576"/>
      <c r="AA40" s="576"/>
      <c r="AB40" s="576"/>
      <c r="AC40" s="576"/>
      <c r="AD40" s="576"/>
      <c r="AE40" s="576"/>
      <c r="AF40" s="576"/>
      <c r="AG40" s="576"/>
      <c r="AH40" s="576"/>
      <c r="AI40" s="577"/>
      <c r="AJ40" s="578" t="s">
        <v>103</v>
      </c>
      <c r="AK40" s="579"/>
      <c r="AL40" s="579"/>
      <c r="AM40" s="579"/>
      <c r="AN40" s="579"/>
      <c r="AO40" s="579"/>
      <c r="AP40" s="579"/>
      <c r="AQ40" s="579"/>
      <c r="AR40" s="579"/>
      <c r="AS40" s="579"/>
      <c r="AT40" s="580"/>
      <c r="AU40" s="578" t="s">
        <v>103</v>
      </c>
      <c r="AV40" s="579"/>
      <c r="AW40" s="579"/>
      <c r="AX40" s="579"/>
      <c r="AY40" s="579"/>
      <c r="AZ40" s="579"/>
      <c r="BA40" s="579"/>
      <c r="BB40" s="579"/>
      <c r="BC40" s="579"/>
      <c r="BD40" s="580"/>
      <c r="BE40" s="578" t="s">
        <v>103</v>
      </c>
      <c r="BF40" s="579"/>
      <c r="BG40" s="579"/>
      <c r="BH40" s="579"/>
      <c r="BI40" s="579"/>
      <c r="BJ40" s="579"/>
      <c r="BK40" s="579"/>
      <c r="BL40" s="579"/>
      <c r="BM40" s="579"/>
      <c r="BN40" s="579"/>
      <c r="BO40" s="580"/>
      <c r="BP40" s="655">
        <f>BP35+BP36+BP37+BP38+BP39</f>
        <v>0</v>
      </c>
      <c r="BQ40" s="656"/>
      <c r="BR40" s="656"/>
      <c r="BS40" s="656"/>
      <c r="BT40" s="656"/>
      <c r="BU40" s="656"/>
      <c r="BV40" s="656"/>
      <c r="BW40" s="656"/>
      <c r="BX40" s="656"/>
      <c r="BY40" s="656"/>
      <c r="BZ40" s="656"/>
      <c r="CA40" s="656"/>
      <c r="CB40" s="657"/>
    </row>
    <row r="41" spans="1:4" s="18" customFormat="1" ht="15.75">
      <c r="A41" s="7"/>
      <c r="B41" s="7"/>
      <c r="C41" s="7"/>
      <c r="D41" s="7"/>
    </row>
    <row r="42" spans="1:80" s="194" customFormat="1" ht="15.75">
      <c r="A42" s="523" t="s">
        <v>261</v>
      </c>
      <c r="B42" s="523"/>
      <c r="C42" s="523"/>
      <c r="D42" s="523"/>
      <c r="E42" s="523"/>
      <c r="F42" s="523"/>
      <c r="G42" s="523"/>
      <c r="H42" s="523"/>
      <c r="I42" s="523"/>
      <c r="J42" s="523"/>
      <c r="K42" s="523"/>
      <c r="L42" s="523"/>
      <c r="M42" s="523"/>
      <c r="N42" s="523"/>
      <c r="O42" s="523"/>
      <c r="P42" s="523"/>
      <c r="Q42" s="523"/>
      <c r="R42" s="523"/>
      <c r="S42" s="523"/>
      <c r="T42" s="523"/>
      <c r="U42" s="523"/>
      <c r="V42" s="523"/>
      <c r="W42" s="523"/>
      <c r="X42" s="523"/>
      <c r="Y42" s="523"/>
      <c r="Z42" s="523"/>
      <c r="AA42" s="523"/>
      <c r="AB42" s="523"/>
      <c r="AC42" s="523"/>
      <c r="AD42" s="523"/>
      <c r="AE42" s="523"/>
      <c r="AF42" s="523"/>
      <c r="AG42" s="523"/>
      <c r="AH42" s="523"/>
      <c r="AI42" s="523"/>
      <c r="AJ42" s="523"/>
      <c r="AK42" s="523"/>
      <c r="AL42" s="523"/>
      <c r="AM42" s="523"/>
      <c r="AN42" s="523"/>
      <c r="AO42" s="523"/>
      <c r="AP42" s="523"/>
      <c r="AQ42" s="523"/>
      <c r="AR42" s="523"/>
      <c r="AS42" s="523"/>
      <c r="AT42" s="523"/>
      <c r="AU42" s="523"/>
      <c r="AV42" s="523"/>
      <c r="AW42" s="523"/>
      <c r="AX42" s="523"/>
      <c r="AY42" s="523"/>
      <c r="AZ42" s="523"/>
      <c r="BA42" s="523"/>
      <c r="BB42" s="523"/>
      <c r="BC42" s="523"/>
      <c r="BD42" s="523"/>
      <c r="BE42" s="523"/>
      <c r="BF42" s="523"/>
      <c r="BG42" s="523"/>
      <c r="BH42" s="523"/>
      <c r="BI42" s="523"/>
      <c r="BJ42" s="523"/>
      <c r="BK42" s="523"/>
      <c r="BL42" s="523"/>
      <c r="BM42" s="523"/>
      <c r="BN42" s="523"/>
      <c r="BO42" s="523"/>
      <c r="BP42" s="523"/>
      <c r="BQ42" s="523"/>
      <c r="BR42" s="523"/>
      <c r="BS42" s="523"/>
      <c r="BT42" s="523"/>
      <c r="BU42" s="523"/>
      <c r="BV42" s="523"/>
      <c r="BW42" s="523"/>
      <c r="BX42" s="523"/>
      <c r="BY42" s="523"/>
      <c r="BZ42" s="523"/>
      <c r="CA42" s="523"/>
      <c r="CB42" s="523"/>
    </row>
    <row r="44" spans="1:80" ht="12.75">
      <c r="A44" s="520" t="s">
        <v>17</v>
      </c>
      <c r="B44" s="521"/>
      <c r="C44" s="521"/>
      <c r="D44" s="522"/>
      <c r="E44" s="520" t="s">
        <v>7</v>
      </c>
      <c r="F44" s="521"/>
      <c r="G44" s="521"/>
      <c r="H44" s="521"/>
      <c r="I44" s="521"/>
      <c r="J44" s="521"/>
      <c r="K44" s="521"/>
      <c r="L44" s="521"/>
      <c r="M44" s="521"/>
      <c r="N44" s="521"/>
      <c r="O44" s="521"/>
      <c r="P44" s="521"/>
      <c r="Q44" s="521"/>
      <c r="R44" s="521"/>
      <c r="S44" s="521"/>
      <c r="T44" s="521"/>
      <c r="U44" s="521"/>
      <c r="V44" s="521"/>
      <c r="W44" s="521"/>
      <c r="X44" s="521"/>
      <c r="Y44" s="521"/>
      <c r="Z44" s="521"/>
      <c r="AA44" s="521"/>
      <c r="AB44" s="521"/>
      <c r="AC44" s="521"/>
      <c r="AD44" s="521"/>
      <c r="AE44" s="521"/>
      <c r="AF44" s="521"/>
      <c r="AG44" s="521"/>
      <c r="AH44" s="521"/>
      <c r="AI44" s="521"/>
      <c r="AJ44" s="521"/>
      <c r="AK44" s="521"/>
      <c r="AL44" s="521"/>
      <c r="AM44" s="521"/>
      <c r="AN44" s="521"/>
      <c r="AO44" s="521"/>
      <c r="AP44" s="521"/>
      <c r="AQ44" s="522"/>
      <c r="AR44" s="520" t="s">
        <v>187</v>
      </c>
      <c r="AS44" s="521"/>
      <c r="AT44" s="521"/>
      <c r="AU44" s="521"/>
      <c r="AV44" s="521"/>
      <c r="AW44" s="521"/>
      <c r="AX44" s="521"/>
      <c r="AY44" s="521"/>
      <c r="AZ44" s="521"/>
      <c r="BA44" s="521"/>
      <c r="BB44" s="521"/>
      <c r="BC44" s="522"/>
      <c r="BD44" s="520" t="s">
        <v>262</v>
      </c>
      <c r="BE44" s="521"/>
      <c r="BF44" s="521"/>
      <c r="BG44" s="521"/>
      <c r="BH44" s="521"/>
      <c r="BI44" s="521"/>
      <c r="BJ44" s="521"/>
      <c r="BK44" s="521"/>
      <c r="BL44" s="521"/>
      <c r="BM44" s="521"/>
      <c r="BN44" s="522"/>
      <c r="BO44" s="520" t="s">
        <v>242</v>
      </c>
      <c r="BP44" s="521"/>
      <c r="BQ44" s="521"/>
      <c r="BR44" s="521"/>
      <c r="BS44" s="521"/>
      <c r="BT44" s="521"/>
      <c r="BU44" s="521"/>
      <c r="BV44" s="521"/>
      <c r="BW44" s="521"/>
      <c r="BX44" s="521"/>
      <c r="BY44" s="521"/>
      <c r="BZ44" s="521"/>
      <c r="CA44" s="521"/>
      <c r="CB44" s="522"/>
    </row>
    <row r="45" spans="1:80" ht="12.75">
      <c r="A45" s="517" t="s">
        <v>18</v>
      </c>
      <c r="B45" s="518"/>
      <c r="C45" s="518"/>
      <c r="D45" s="519"/>
      <c r="E45" s="517"/>
      <c r="F45" s="518"/>
      <c r="G45" s="518"/>
      <c r="H45" s="518"/>
      <c r="I45" s="518"/>
      <c r="J45" s="518"/>
      <c r="K45" s="518"/>
      <c r="L45" s="518"/>
      <c r="M45" s="518"/>
      <c r="N45" s="518"/>
      <c r="O45" s="518"/>
      <c r="P45" s="518"/>
      <c r="Q45" s="518"/>
      <c r="R45" s="518"/>
      <c r="S45" s="518"/>
      <c r="T45" s="518"/>
      <c r="U45" s="518"/>
      <c r="V45" s="518"/>
      <c r="W45" s="518"/>
      <c r="X45" s="518"/>
      <c r="Y45" s="518"/>
      <c r="Z45" s="518"/>
      <c r="AA45" s="518"/>
      <c r="AB45" s="518"/>
      <c r="AC45" s="518"/>
      <c r="AD45" s="518"/>
      <c r="AE45" s="518"/>
      <c r="AF45" s="518"/>
      <c r="AG45" s="518"/>
      <c r="AH45" s="518"/>
      <c r="AI45" s="518"/>
      <c r="AJ45" s="518"/>
      <c r="AK45" s="518"/>
      <c r="AL45" s="518"/>
      <c r="AM45" s="518"/>
      <c r="AN45" s="518"/>
      <c r="AO45" s="518"/>
      <c r="AP45" s="518"/>
      <c r="AQ45" s="519"/>
      <c r="AR45" s="517"/>
      <c r="AS45" s="518"/>
      <c r="AT45" s="518"/>
      <c r="AU45" s="518"/>
      <c r="AV45" s="518"/>
      <c r="AW45" s="518"/>
      <c r="AX45" s="518"/>
      <c r="AY45" s="518"/>
      <c r="AZ45" s="518"/>
      <c r="BA45" s="518"/>
      <c r="BB45" s="518"/>
      <c r="BC45" s="519"/>
      <c r="BD45" s="517" t="s">
        <v>263</v>
      </c>
      <c r="BE45" s="518"/>
      <c r="BF45" s="518"/>
      <c r="BG45" s="518"/>
      <c r="BH45" s="518"/>
      <c r="BI45" s="518"/>
      <c r="BJ45" s="518"/>
      <c r="BK45" s="518"/>
      <c r="BL45" s="518"/>
      <c r="BM45" s="518"/>
      <c r="BN45" s="519"/>
      <c r="BO45" s="517" t="s">
        <v>264</v>
      </c>
      <c r="BP45" s="518"/>
      <c r="BQ45" s="518"/>
      <c r="BR45" s="518"/>
      <c r="BS45" s="518"/>
      <c r="BT45" s="518"/>
      <c r="BU45" s="518"/>
      <c r="BV45" s="518"/>
      <c r="BW45" s="518"/>
      <c r="BX45" s="518"/>
      <c r="BY45" s="518"/>
      <c r="BZ45" s="518"/>
      <c r="CA45" s="518"/>
      <c r="CB45" s="519"/>
    </row>
    <row r="46" spans="1:80" ht="12.75">
      <c r="A46" s="517"/>
      <c r="B46" s="518"/>
      <c r="C46" s="518"/>
      <c r="D46" s="519"/>
      <c r="E46" s="517"/>
      <c r="F46" s="518"/>
      <c r="G46" s="518"/>
      <c r="H46" s="518"/>
      <c r="I46" s="518"/>
      <c r="J46" s="518"/>
      <c r="K46" s="518"/>
      <c r="L46" s="518"/>
      <c r="M46" s="518"/>
      <c r="N46" s="518"/>
      <c r="O46" s="518"/>
      <c r="P46" s="518"/>
      <c r="Q46" s="518"/>
      <c r="R46" s="518"/>
      <c r="S46" s="518"/>
      <c r="T46" s="518"/>
      <c r="U46" s="518"/>
      <c r="V46" s="518"/>
      <c r="W46" s="518"/>
      <c r="X46" s="518"/>
      <c r="Y46" s="518"/>
      <c r="Z46" s="518"/>
      <c r="AA46" s="518"/>
      <c r="AB46" s="518"/>
      <c r="AC46" s="518"/>
      <c r="AD46" s="518"/>
      <c r="AE46" s="518"/>
      <c r="AF46" s="518"/>
      <c r="AG46" s="518"/>
      <c r="AH46" s="518"/>
      <c r="AI46" s="518"/>
      <c r="AJ46" s="518"/>
      <c r="AK46" s="518"/>
      <c r="AL46" s="518"/>
      <c r="AM46" s="518"/>
      <c r="AN46" s="518"/>
      <c r="AO46" s="518"/>
      <c r="AP46" s="518"/>
      <c r="AQ46" s="519"/>
      <c r="AR46" s="517"/>
      <c r="AS46" s="518"/>
      <c r="AT46" s="518"/>
      <c r="AU46" s="518"/>
      <c r="AV46" s="518"/>
      <c r="AW46" s="518"/>
      <c r="AX46" s="518"/>
      <c r="AY46" s="518"/>
      <c r="AZ46" s="518"/>
      <c r="BA46" s="518"/>
      <c r="BB46" s="518"/>
      <c r="BC46" s="519"/>
      <c r="BD46" s="517" t="s">
        <v>265</v>
      </c>
      <c r="BE46" s="518"/>
      <c r="BF46" s="518"/>
      <c r="BG46" s="518"/>
      <c r="BH46" s="518"/>
      <c r="BI46" s="518"/>
      <c r="BJ46" s="518"/>
      <c r="BK46" s="518"/>
      <c r="BL46" s="518"/>
      <c r="BM46" s="518"/>
      <c r="BN46" s="519"/>
      <c r="BO46" s="517" t="s">
        <v>195</v>
      </c>
      <c r="BP46" s="518"/>
      <c r="BQ46" s="518"/>
      <c r="BR46" s="518"/>
      <c r="BS46" s="518"/>
      <c r="BT46" s="518"/>
      <c r="BU46" s="518"/>
      <c r="BV46" s="518"/>
      <c r="BW46" s="518"/>
      <c r="BX46" s="518"/>
      <c r="BY46" s="518"/>
      <c r="BZ46" s="518"/>
      <c r="CA46" s="518"/>
      <c r="CB46" s="519"/>
    </row>
    <row r="47" spans="1:80" ht="12.75">
      <c r="A47" s="524">
        <v>1</v>
      </c>
      <c r="B47" s="525"/>
      <c r="C47" s="525"/>
      <c r="D47" s="526"/>
      <c r="E47" s="524">
        <v>2</v>
      </c>
      <c r="F47" s="525"/>
      <c r="G47" s="525"/>
      <c r="H47" s="525"/>
      <c r="I47" s="525"/>
      <c r="J47" s="525"/>
      <c r="K47" s="525"/>
      <c r="L47" s="525"/>
      <c r="M47" s="525"/>
      <c r="N47" s="525"/>
      <c r="O47" s="525"/>
      <c r="P47" s="525"/>
      <c r="Q47" s="525"/>
      <c r="R47" s="525"/>
      <c r="S47" s="525"/>
      <c r="T47" s="525"/>
      <c r="U47" s="525"/>
      <c r="V47" s="525"/>
      <c r="W47" s="525"/>
      <c r="X47" s="525"/>
      <c r="Y47" s="525"/>
      <c r="Z47" s="525"/>
      <c r="AA47" s="525"/>
      <c r="AB47" s="525"/>
      <c r="AC47" s="525"/>
      <c r="AD47" s="525"/>
      <c r="AE47" s="525"/>
      <c r="AF47" s="525"/>
      <c r="AG47" s="525"/>
      <c r="AH47" s="525"/>
      <c r="AI47" s="525"/>
      <c r="AJ47" s="525"/>
      <c r="AK47" s="525"/>
      <c r="AL47" s="525"/>
      <c r="AM47" s="525"/>
      <c r="AN47" s="525"/>
      <c r="AO47" s="525"/>
      <c r="AP47" s="525"/>
      <c r="AQ47" s="526"/>
      <c r="AR47" s="524">
        <v>4</v>
      </c>
      <c r="AS47" s="525"/>
      <c r="AT47" s="525"/>
      <c r="AU47" s="525"/>
      <c r="AV47" s="525"/>
      <c r="AW47" s="525"/>
      <c r="AX47" s="525"/>
      <c r="AY47" s="525"/>
      <c r="AZ47" s="525"/>
      <c r="BA47" s="525"/>
      <c r="BB47" s="525"/>
      <c r="BC47" s="526"/>
      <c r="BD47" s="524">
        <v>5</v>
      </c>
      <c r="BE47" s="525"/>
      <c r="BF47" s="525"/>
      <c r="BG47" s="525"/>
      <c r="BH47" s="525"/>
      <c r="BI47" s="525"/>
      <c r="BJ47" s="525"/>
      <c r="BK47" s="525"/>
      <c r="BL47" s="525"/>
      <c r="BM47" s="525"/>
      <c r="BN47" s="526"/>
      <c r="BO47" s="524">
        <v>6</v>
      </c>
      <c r="BP47" s="525"/>
      <c r="BQ47" s="525"/>
      <c r="BR47" s="525"/>
      <c r="BS47" s="525"/>
      <c r="BT47" s="525"/>
      <c r="BU47" s="525"/>
      <c r="BV47" s="525"/>
      <c r="BW47" s="525"/>
      <c r="BX47" s="525"/>
      <c r="BY47" s="525"/>
      <c r="BZ47" s="525"/>
      <c r="CA47" s="525"/>
      <c r="CB47" s="526"/>
    </row>
    <row r="48" spans="1:80" ht="12.75">
      <c r="A48" s="566"/>
      <c r="B48" s="567"/>
      <c r="C48" s="567"/>
      <c r="D48" s="568"/>
      <c r="E48" s="563" t="s">
        <v>183</v>
      </c>
      <c r="F48" s="564"/>
      <c r="G48" s="564"/>
      <c r="H48" s="564"/>
      <c r="I48" s="564"/>
      <c r="J48" s="564"/>
      <c r="K48" s="564"/>
      <c r="L48" s="564"/>
      <c r="M48" s="564"/>
      <c r="N48" s="564"/>
      <c r="O48" s="564"/>
      <c r="P48" s="564"/>
      <c r="Q48" s="564"/>
      <c r="R48" s="564"/>
      <c r="S48" s="564"/>
      <c r="T48" s="564"/>
      <c r="U48" s="564"/>
      <c r="V48" s="564"/>
      <c r="W48" s="564"/>
      <c r="X48" s="564"/>
      <c r="Y48" s="564"/>
      <c r="Z48" s="564"/>
      <c r="AA48" s="564"/>
      <c r="AB48" s="564"/>
      <c r="AC48" s="564"/>
      <c r="AD48" s="564"/>
      <c r="AE48" s="564"/>
      <c r="AF48" s="564"/>
      <c r="AG48" s="564"/>
      <c r="AH48" s="564"/>
      <c r="AI48" s="564"/>
      <c r="AJ48" s="564"/>
      <c r="AK48" s="564"/>
      <c r="AL48" s="564"/>
      <c r="AM48" s="564"/>
      <c r="AN48" s="564"/>
      <c r="AO48" s="564"/>
      <c r="AP48" s="564"/>
      <c r="AQ48" s="565"/>
      <c r="AR48" s="566" t="s">
        <v>103</v>
      </c>
      <c r="AS48" s="567"/>
      <c r="AT48" s="567"/>
      <c r="AU48" s="567"/>
      <c r="AV48" s="567"/>
      <c r="AW48" s="567"/>
      <c r="AX48" s="567"/>
      <c r="AY48" s="567"/>
      <c r="AZ48" s="567"/>
      <c r="BA48" s="567"/>
      <c r="BB48" s="567"/>
      <c r="BC48" s="568"/>
      <c r="BD48" s="566" t="s">
        <v>103</v>
      </c>
      <c r="BE48" s="567"/>
      <c r="BF48" s="567"/>
      <c r="BG48" s="567"/>
      <c r="BH48" s="567"/>
      <c r="BI48" s="567"/>
      <c r="BJ48" s="567"/>
      <c r="BK48" s="567"/>
      <c r="BL48" s="567"/>
      <c r="BM48" s="567"/>
      <c r="BN48" s="568"/>
      <c r="BO48" s="661" t="s">
        <v>103</v>
      </c>
      <c r="BP48" s="662"/>
      <c r="BQ48" s="662"/>
      <c r="BR48" s="662"/>
      <c r="BS48" s="662"/>
      <c r="BT48" s="662"/>
      <c r="BU48" s="662"/>
      <c r="BV48" s="662"/>
      <c r="BW48" s="662"/>
      <c r="BX48" s="662"/>
      <c r="BY48" s="662"/>
      <c r="BZ48" s="662"/>
      <c r="CA48" s="662"/>
      <c r="CB48" s="663"/>
    </row>
    <row r="49" spans="1:80" ht="12.75">
      <c r="A49" s="12"/>
      <c r="B49" s="12"/>
      <c r="C49" s="12"/>
      <c r="D49" s="12"/>
      <c r="E49" s="203"/>
      <c r="F49" s="203"/>
      <c r="G49" s="203"/>
      <c r="H49" s="203"/>
      <c r="I49" s="203"/>
      <c r="J49" s="203"/>
      <c r="K49" s="203"/>
      <c r="L49" s="203"/>
      <c r="M49" s="203"/>
      <c r="N49" s="203"/>
      <c r="O49" s="203"/>
      <c r="P49" s="203"/>
      <c r="Q49" s="203"/>
      <c r="R49" s="203"/>
      <c r="S49" s="203"/>
      <c r="T49" s="203"/>
      <c r="U49" s="203"/>
      <c r="V49" s="203"/>
      <c r="W49" s="203"/>
      <c r="X49" s="203"/>
      <c r="Y49" s="203"/>
      <c r="Z49" s="203"/>
      <c r="AA49" s="203"/>
      <c r="AB49" s="203"/>
      <c r="AC49" s="203"/>
      <c r="AD49" s="203"/>
      <c r="AE49" s="203"/>
      <c r="AF49" s="203"/>
      <c r="AG49" s="203"/>
      <c r="AH49" s="203"/>
      <c r="AI49" s="203"/>
      <c r="AJ49" s="203"/>
      <c r="AK49" s="203"/>
      <c r="AL49" s="203"/>
      <c r="AM49" s="203"/>
      <c r="AN49" s="203"/>
      <c r="AO49" s="203"/>
      <c r="AP49" s="203"/>
      <c r="AQ49" s="203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219"/>
      <c r="BP49" s="219"/>
      <c r="BQ49" s="219"/>
      <c r="BR49" s="219"/>
      <c r="BS49" s="219"/>
      <c r="BT49" s="219"/>
      <c r="BU49" s="219"/>
      <c r="BV49" s="219"/>
      <c r="BW49" s="219"/>
      <c r="BX49" s="219"/>
      <c r="BY49" s="219"/>
      <c r="BZ49" s="219"/>
      <c r="CA49" s="219"/>
      <c r="CB49" s="219"/>
    </row>
    <row r="50" spans="1:80" ht="12.75">
      <c r="A50" s="12"/>
      <c r="B50" s="12"/>
      <c r="C50" s="12"/>
      <c r="D50" s="12"/>
      <c r="E50" s="203"/>
      <c r="F50" s="203"/>
      <c r="G50" s="203"/>
      <c r="H50" s="203"/>
      <c r="I50" s="203"/>
      <c r="J50" s="203"/>
      <c r="K50" s="203"/>
      <c r="L50" s="203"/>
      <c r="M50" s="203"/>
      <c r="N50" s="203"/>
      <c r="O50" s="203"/>
      <c r="P50" s="203"/>
      <c r="Q50" s="203"/>
      <c r="R50" s="203"/>
      <c r="S50" s="203"/>
      <c r="T50" s="203"/>
      <c r="U50" s="203"/>
      <c r="V50" s="203"/>
      <c r="W50" s="203"/>
      <c r="X50" s="203"/>
      <c r="Y50" s="203"/>
      <c r="Z50" s="203"/>
      <c r="AA50" s="203"/>
      <c r="AB50" s="203"/>
      <c r="AC50" s="203"/>
      <c r="AD50" s="203"/>
      <c r="AE50" s="203"/>
      <c r="AF50" s="203"/>
      <c r="AG50" s="203"/>
      <c r="AH50" s="203"/>
      <c r="AI50" s="203"/>
      <c r="AJ50" s="203"/>
      <c r="AK50" s="203"/>
      <c r="AL50" s="203"/>
      <c r="AM50" s="203"/>
      <c r="AN50" s="203"/>
      <c r="AO50" s="203"/>
      <c r="AP50" s="203"/>
      <c r="AQ50" s="203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219"/>
      <c r="BP50" s="219"/>
      <c r="BQ50" s="219"/>
      <c r="BR50" s="219"/>
      <c r="BS50" s="219"/>
      <c r="BT50" s="219"/>
      <c r="BU50" s="219"/>
      <c r="BV50" s="219"/>
      <c r="BW50" s="219"/>
      <c r="BX50" s="219"/>
      <c r="BY50" s="219"/>
      <c r="BZ50" s="219"/>
      <c r="CA50" s="219"/>
      <c r="CB50" s="219"/>
    </row>
    <row r="51" spans="1:80" ht="12.75">
      <c r="A51" s="12"/>
      <c r="B51" s="12"/>
      <c r="C51" s="12"/>
      <c r="D51" s="12"/>
      <c r="E51" s="203"/>
      <c r="F51" s="203"/>
      <c r="G51" s="203"/>
      <c r="H51" s="203"/>
      <c r="I51" s="203"/>
      <c r="J51" s="203"/>
      <c r="K51" s="203"/>
      <c r="L51" s="203"/>
      <c r="M51" s="203"/>
      <c r="N51" s="203"/>
      <c r="O51" s="203"/>
      <c r="P51" s="203"/>
      <c r="Q51" s="203"/>
      <c r="R51" s="203"/>
      <c r="S51" s="203"/>
      <c r="T51" s="203"/>
      <c r="U51" s="203"/>
      <c r="V51" s="203"/>
      <c r="W51" s="203"/>
      <c r="X51" s="203"/>
      <c r="Y51" s="203"/>
      <c r="Z51" s="203"/>
      <c r="AA51" s="203"/>
      <c r="AB51" s="203"/>
      <c r="AC51" s="203"/>
      <c r="AD51" s="203"/>
      <c r="AE51" s="203"/>
      <c r="AF51" s="203"/>
      <c r="AG51" s="203"/>
      <c r="AH51" s="203"/>
      <c r="AI51" s="203"/>
      <c r="AJ51" s="203"/>
      <c r="AK51" s="203"/>
      <c r="AL51" s="203"/>
      <c r="AM51" s="203"/>
      <c r="AN51" s="203"/>
      <c r="AO51" s="203"/>
      <c r="AP51" s="203"/>
      <c r="AQ51" s="203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219"/>
      <c r="BP51" s="219"/>
      <c r="BQ51" s="219"/>
      <c r="BR51" s="219"/>
      <c r="BS51" s="219"/>
      <c r="BT51" s="219"/>
      <c r="BU51" s="219"/>
      <c r="BV51" s="219"/>
      <c r="BW51" s="219"/>
      <c r="BX51" s="219"/>
      <c r="BY51" s="219"/>
      <c r="BZ51" s="219"/>
      <c r="CA51" s="219"/>
      <c r="CB51" s="219"/>
    </row>
    <row r="52" spans="1:4" s="18" customFormat="1" ht="15.75">
      <c r="A52" s="7"/>
      <c r="B52" s="7"/>
      <c r="C52" s="7"/>
      <c r="D52" s="7"/>
    </row>
    <row r="53" spans="1:31" ht="12.75">
      <c r="A53" s="8" t="str">
        <f>'пфхд прил1'!F7</f>
        <v>Заведующий  МДОАУ № 11</v>
      </c>
      <c r="AE53" s="8" t="str">
        <f>'пфхд прил1'!F10</f>
        <v>В.А. Бацаева</v>
      </c>
    </row>
    <row r="54" ht="12.75">
      <c r="A54" s="8"/>
    </row>
    <row r="55" ht="12.75">
      <c r="A55" s="8"/>
    </row>
    <row r="56" spans="1:31" ht="12.75">
      <c r="A56" s="8" t="s">
        <v>280</v>
      </c>
      <c r="AE56" s="8" t="str">
        <f>'210 край'!AE42</f>
        <v>О.В. Петрова</v>
      </c>
    </row>
  </sheetData>
  <sheetProtection/>
  <mergeCells count="181">
    <mergeCell ref="A1:CB1"/>
    <mergeCell ref="S3:CB3"/>
    <mergeCell ref="AH5:CB5"/>
    <mergeCell ref="A7:CB7"/>
    <mergeCell ref="BE9:BO9"/>
    <mergeCell ref="BP9:CB9"/>
    <mergeCell ref="BE10:BO10"/>
    <mergeCell ref="BP10:CB10"/>
    <mergeCell ref="A9:D9"/>
    <mergeCell ref="E9:AI9"/>
    <mergeCell ref="A10:D10"/>
    <mergeCell ref="E10:AI10"/>
    <mergeCell ref="AJ10:AT10"/>
    <mergeCell ref="AU10:BD10"/>
    <mergeCell ref="AJ9:AT9"/>
    <mergeCell ref="AU9:BD9"/>
    <mergeCell ref="BE12:BO12"/>
    <mergeCell ref="BP12:CB12"/>
    <mergeCell ref="A11:D11"/>
    <mergeCell ref="E11:AI11"/>
    <mergeCell ref="AJ11:AT11"/>
    <mergeCell ref="AU11:BD11"/>
    <mergeCell ref="BE11:BO11"/>
    <mergeCell ref="BP11:CB11"/>
    <mergeCell ref="A12:D12"/>
    <mergeCell ref="E12:AI12"/>
    <mergeCell ref="AJ12:AT12"/>
    <mergeCell ref="AU12:BD12"/>
    <mergeCell ref="AJ15:AT15"/>
    <mergeCell ref="AU15:BD15"/>
    <mergeCell ref="A13:D13"/>
    <mergeCell ref="E13:AI13"/>
    <mergeCell ref="AJ13:AT13"/>
    <mergeCell ref="AU13:BD13"/>
    <mergeCell ref="E15:AI15"/>
    <mergeCell ref="BE13:BO13"/>
    <mergeCell ref="BP13:CB13"/>
    <mergeCell ref="A14:D14"/>
    <mergeCell ref="E14:AI14"/>
    <mergeCell ref="AJ14:AT14"/>
    <mergeCell ref="AU14:BD14"/>
    <mergeCell ref="BE14:BO14"/>
    <mergeCell ref="BP14:CB14"/>
    <mergeCell ref="BJ20:CB20"/>
    <mergeCell ref="BE15:BO15"/>
    <mergeCell ref="BP15:CB15"/>
    <mergeCell ref="A16:D16"/>
    <mergeCell ref="E16:AI16"/>
    <mergeCell ref="AJ16:AT16"/>
    <mergeCell ref="AU16:BD16"/>
    <mergeCell ref="BE16:BO16"/>
    <mergeCell ref="BP16:CB16"/>
    <mergeCell ref="A15:D15"/>
    <mergeCell ref="BJ22:CB22"/>
    <mergeCell ref="A21:D21"/>
    <mergeCell ref="E21:AM21"/>
    <mergeCell ref="AN21:AV21"/>
    <mergeCell ref="AW21:BI21"/>
    <mergeCell ref="A18:CB18"/>
    <mergeCell ref="A20:D20"/>
    <mergeCell ref="E20:AM20"/>
    <mergeCell ref="AN20:AV20"/>
    <mergeCell ref="AW20:BI20"/>
    <mergeCell ref="BJ24:CB24"/>
    <mergeCell ref="A23:D23"/>
    <mergeCell ref="E23:AM23"/>
    <mergeCell ref="AN23:AV23"/>
    <mergeCell ref="AW23:BI23"/>
    <mergeCell ref="BJ21:CB21"/>
    <mergeCell ref="A22:D22"/>
    <mergeCell ref="E22:AM22"/>
    <mergeCell ref="AN22:AV22"/>
    <mergeCell ref="AW22:BI22"/>
    <mergeCell ref="BJ26:CB26"/>
    <mergeCell ref="A25:D25"/>
    <mergeCell ref="E25:AM25"/>
    <mergeCell ref="AN25:AV25"/>
    <mergeCell ref="AW25:BI25"/>
    <mergeCell ref="BJ23:CB23"/>
    <mergeCell ref="A24:D24"/>
    <mergeCell ref="E24:AM24"/>
    <mergeCell ref="AN24:AV24"/>
    <mergeCell ref="AW24:BI24"/>
    <mergeCell ref="A31:D31"/>
    <mergeCell ref="E31:AI31"/>
    <mergeCell ref="AJ31:AT31"/>
    <mergeCell ref="AU31:BD31"/>
    <mergeCell ref="BP30:CB30"/>
    <mergeCell ref="BJ25:CB25"/>
    <mergeCell ref="A26:D26"/>
    <mergeCell ref="E26:AM26"/>
    <mergeCell ref="AN26:AV26"/>
    <mergeCell ref="AW26:BI26"/>
    <mergeCell ref="A28:CB28"/>
    <mergeCell ref="A30:D30"/>
    <mergeCell ref="E30:AI30"/>
    <mergeCell ref="AJ30:AT30"/>
    <mergeCell ref="AU30:BD30"/>
    <mergeCell ref="BE30:BO30"/>
    <mergeCell ref="BE31:BO31"/>
    <mergeCell ref="BP31:CB31"/>
    <mergeCell ref="BE32:BO32"/>
    <mergeCell ref="BP32:CB32"/>
    <mergeCell ref="BE33:BO33"/>
    <mergeCell ref="BP33:CB33"/>
    <mergeCell ref="A32:D32"/>
    <mergeCell ref="E32:AI32"/>
    <mergeCell ref="AJ32:AT32"/>
    <mergeCell ref="AU32:BD32"/>
    <mergeCell ref="AJ33:AT33"/>
    <mergeCell ref="AU33:BD33"/>
    <mergeCell ref="BE34:BO34"/>
    <mergeCell ref="BP34:CB34"/>
    <mergeCell ref="A33:D33"/>
    <mergeCell ref="E33:AI33"/>
    <mergeCell ref="A34:D34"/>
    <mergeCell ref="E34:AI34"/>
    <mergeCell ref="AJ34:AT34"/>
    <mergeCell ref="AU34:BD34"/>
    <mergeCell ref="BE36:BO36"/>
    <mergeCell ref="BP36:CB36"/>
    <mergeCell ref="A35:D35"/>
    <mergeCell ref="E35:AI35"/>
    <mergeCell ref="AJ35:AT35"/>
    <mergeCell ref="AU35:BD35"/>
    <mergeCell ref="BE35:BO35"/>
    <mergeCell ref="BP35:CB35"/>
    <mergeCell ref="A36:D36"/>
    <mergeCell ref="E36:AI36"/>
    <mergeCell ref="AJ36:AT36"/>
    <mergeCell ref="AU36:BD36"/>
    <mergeCell ref="AJ39:AT39"/>
    <mergeCell ref="AU39:BD39"/>
    <mergeCell ref="A37:D37"/>
    <mergeCell ref="E37:AI37"/>
    <mergeCell ref="AJ37:AT37"/>
    <mergeCell ref="AU37:BD37"/>
    <mergeCell ref="BE37:BO37"/>
    <mergeCell ref="BP37:CB37"/>
    <mergeCell ref="A38:D38"/>
    <mergeCell ref="E38:AI38"/>
    <mergeCell ref="AJ38:AT38"/>
    <mergeCell ref="AU38:BD38"/>
    <mergeCell ref="BE38:BO38"/>
    <mergeCell ref="BP38:CB38"/>
    <mergeCell ref="BE39:BO39"/>
    <mergeCell ref="BP39:CB39"/>
    <mergeCell ref="A40:D40"/>
    <mergeCell ref="E40:AI40"/>
    <mergeCell ref="AJ40:AT40"/>
    <mergeCell ref="AU40:BD40"/>
    <mergeCell ref="BE40:BO40"/>
    <mergeCell ref="BP40:CB40"/>
    <mergeCell ref="A39:D39"/>
    <mergeCell ref="E39:AI39"/>
    <mergeCell ref="A42:CB42"/>
    <mergeCell ref="A44:D44"/>
    <mergeCell ref="E44:AQ44"/>
    <mergeCell ref="AR44:BC44"/>
    <mergeCell ref="BD44:BN44"/>
    <mergeCell ref="BO44:CB44"/>
    <mergeCell ref="BO45:CB45"/>
    <mergeCell ref="A46:D46"/>
    <mergeCell ref="E46:AQ46"/>
    <mergeCell ref="AR46:BC46"/>
    <mergeCell ref="BD46:BN46"/>
    <mergeCell ref="BO46:CB46"/>
    <mergeCell ref="A45:D45"/>
    <mergeCell ref="E45:AQ45"/>
    <mergeCell ref="AR45:BC45"/>
    <mergeCell ref="BD45:BN45"/>
    <mergeCell ref="BO47:CB47"/>
    <mergeCell ref="A48:D48"/>
    <mergeCell ref="E48:AQ48"/>
    <mergeCell ref="AR48:BC48"/>
    <mergeCell ref="BD48:BN48"/>
    <mergeCell ref="BO48:CB48"/>
    <mergeCell ref="A47:D47"/>
    <mergeCell ref="E47:AQ47"/>
    <mergeCell ref="AR47:BC47"/>
    <mergeCell ref="BD47:BN4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2019-02-06T05:59:14Z</cp:lastPrinted>
  <dcterms:created xsi:type="dcterms:W3CDTF">1996-10-08T23:32:33Z</dcterms:created>
  <dcterms:modified xsi:type="dcterms:W3CDTF">2019-02-06T05:59:48Z</dcterms:modified>
  <cp:category/>
  <cp:version/>
  <cp:contentType/>
  <cp:contentStatus/>
</cp:coreProperties>
</file>